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765" windowWidth="14805" windowHeight="7350" firstSheet="2" activeTab="7"/>
  </bookViews>
  <sheets>
    <sheet name="приложение 4" sheetId="2" r:id="rId1"/>
    <sheet name="приложение 5" sheetId="8" r:id="rId2"/>
    <sheet name="приложение 6" sheetId="4" r:id="rId3"/>
    <sheet name="приложение 7" sheetId="9" r:id="rId4"/>
    <sheet name="приложени 8" sheetId="6" r:id="rId5"/>
    <sheet name="приложение 9" sheetId="11" r:id="rId6"/>
    <sheet name="приложение 10" sheetId="7" r:id="rId7"/>
    <sheet name="приложение 11" sheetId="10" r:id="rId8"/>
  </sheets>
  <definedNames>
    <definedName name="_xlnm.Print_Area" localSheetId="4">'приложени 8'!$A$1:$D$245</definedName>
    <definedName name="_xlnm.Print_Area" localSheetId="1">'приложение 5'!$A$1:$G$294</definedName>
    <definedName name="_xlnm.Print_Area" localSheetId="3">'приложение 7'!$A$1:$F$294</definedName>
  </definedNames>
  <calcPr calcId="145621"/>
</workbook>
</file>

<file path=xl/sharedStrings.xml><?xml version="1.0" encoding="utf-8"?>
<sst xmlns="http://schemas.openxmlformats.org/spreadsheetml/2006/main" count="5606" uniqueCount="329">
  <si>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</si>
  <si>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</si>
  <si>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</si>
  <si>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</si>
  <si>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</si>
  <si>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</si>
  <si>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</si>
  <si>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</si>
  <si>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</si>
  <si>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</si>
  <si>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</si>
  <si>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</si>
  <si>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</si>
  <si>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</si>
  <si>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</si>
  <si>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</si>
  <si>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</si>
  <si>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</si>
  <si>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</si>
  <si>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</si>
  <si>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</si>
  <si>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</si>
  <si>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</si>
  <si>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</si>
  <si>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</si>
  <si>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</si>
  <si>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</si>
  <si>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</si>
  <si>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</si>
  <si>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</si>
  <si>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</si>
  <si>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</si>
  <si>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</si>
  <si>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</si>
  <si>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</si>
  <si>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</si>
  <si>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</si>
  <si>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</si>
  <si>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</si>
  <si>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</si>
  <si>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</si>
  <si>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</si>
  <si>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</si>
  <si>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</si>
  <si>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</si>
  <si>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</si>
  <si>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</si>
  <si>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</si>
  <si>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810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</si>
  <si>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</si>
  <si>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</si>
  <si>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</si>
  <si>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</si>
  <si>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</si>
  <si>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</si>
  <si>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</si>
  <si>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</si>
  <si>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</si>
  <si>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</si>
  <si>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</si>
  <si>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</si>
  <si>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</si>
  <si>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</si>
  <si>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</si>
  <si>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</si>
  <si>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</si>
  <si>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</si>
  <si>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</si>
  <si>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</si>
  <si>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</si>
  <si>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</si>
  <si>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</si>
  <si>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</si>
  <si>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</si>
  <si>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</si>
  <si>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</si>
  <si>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</si>
  <si>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</si>
  <si>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</si>
  <si>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</si>
  <si>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</si>
  <si>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</si>
  <si>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</si>
  <si>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</si>
  <si>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</si>
  <si>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</si>
  <si>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</si>
  <si>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</si>
  <si>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</si>
  <si>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</si>
  <si>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</si>
  <si>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</si>
  <si>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</si>
  <si>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</si>
  <si>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</si>
  <si>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</si>
  <si>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</si>
  <si>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</si>
  <si>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</si>
  <si>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</si>
  <si>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</si>
  <si>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</si>
  <si>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</si>
  <si>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</si>
  <si>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Обеспечение проведения выборов и референдумов</t>
  </si>
  <si>
    <t>Проведение выборов и референдумов</t>
  </si>
  <si>
    <t>0107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</si>
  <si>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</si>
  <si>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</si>
  <si>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</si>
  <si>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</si>
  <si>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</si>
  <si>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</si>
  <si>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</si>
  <si>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</si>
  <si>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</si>
  <si>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</si>
  <si>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</si>
  <si>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</si>
  <si>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</si>
  <si>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</si>
  <si>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</si>
  <si>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</si>
  <si>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</si>
  <si>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Распорядитель бюджетных средств</t>
  </si>
  <si>
    <t>Приложение 5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</si>
  <si>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</si>
  <si>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</si>
  <si>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</si>
  <si>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</si>
  <si>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</si>
  <si>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</si>
  <si>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</si>
  <si>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</si>
  <si>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</si>
  <si>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</si>
  <si>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71 0 00 00000</t>
  </si>
  <si>
    <t>71 0 00 71010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</si>
  <si>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</si>
  <si>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</si>
  <si>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</si>
  <si>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</si>
  <si>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</si>
  <si>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</si>
  <si>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</si>
  <si>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</si>
  <si>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</si>
  <si>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</si>
  <si>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</si>
  <si>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</si>
  <si>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</si>
  <si>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</si>
  <si>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</si>
  <si>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</si>
  <si>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</si>
  <si>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</si>
  <si>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</si>
  <si>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</si>
  <si>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</si>
  <si>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</si>
  <si>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</si>
  <si>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</si>
  <si>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</si>
  <si>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</si>
  <si>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</si>
  <si>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</si>
  <si>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</si>
  <si>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</si>
  <si>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</si>
  <si>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</si>
  <si>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</si>
  <si>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</si>
  <si>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</si>
  <si>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</si>
  <si>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</si>
  <si>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</si>
  <si>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</si>
  <si>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</si>
  <si>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Проведение сервисного обслуживания, ремонт и установка узлов учета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</si>
  <si>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</si>
  <si>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</si>
  <si>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</si>
  <si>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</si>
  <si>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</si>
  <si>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</si>
  <si>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</si>
  <si>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</si>
  <si>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</si>
  <si>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</si>
  <si>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</si>
  <si>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</si>
  <si>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</si>
  <si>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</si>
  <si>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</si>
  <si>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</si>
  <si>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</si>
  <si>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</si>
  <si>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</si>
  <si>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</si>
  <si>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</si>
  <si>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</si>
  <si>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</si>
  <si>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</si>
  <si>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</si>
  <si>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</si>
  <si>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</si>
  <si>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79 0 00 00000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</si>
  <si>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</si>
  <si>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</si>
  <si>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</si>
  <si>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</si>
  <si>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</si>
  <si>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</si>
  <si>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</si>
  <si>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</si>
  <si>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</si>
  <si>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</si>
  <si>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</si>
  <si>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</si>
  <si>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</si>
  <si>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</si>
  <si>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</si>
  <si>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</si>
  <si>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</si>
  <si>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</si>
  <si>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</si>
  <si>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</si>
  <si>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</si>
  <si>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</si>
  <si>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Приложение 7</t>
  </si>
  <si>
    <t>Мероприятия по эффективному использованию муниципального имущества</t>
  </si>
  <si>
    <t>46 0 01 46080</t>
  </si>
  <si>
    <t>79 0 00 79220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</si>
  <si>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</si>
  <si>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</si>
  <si>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</si>
  <si>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</si>
  <si>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</si>
  <si>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</si>
  <si>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</si>
  <si>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</si>
  <si>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</si>
  <si>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</si>
  <si>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</si>
  <si>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</si>
  <si>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38 0 01 16011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</si>
  <si>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</si>
  <si>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</si>
  <si>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</si>
  <si>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</si>
  <si>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</si>
  <si>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</si>
  <si>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</si>
  <si>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эффективное управление земельными ресурсами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</si>
  <si>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</si>
  <si>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</si>
  <si>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</si>
  <si>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</si>
  <si>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</si>
  <si>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</si>
  <si>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</si>
  <si>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</si>
  <si>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</si>
  <si>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</si>
  <si>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</si>
  <si>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38 0 01 98050</t>
  </si>
  <si>
    <t>30 0 01 90050</t>
  </si>
  <si>
    <t>Специальные расходы</t>
  </si>
  <si>
    <t>880</t>
  </si>
  <si>
    <t>Иные бюджнтные ассигнования</t>
  </si>
  <si>
    <t>от ___  декабря 2016 г. №  ___</t>
  </si>
  <si>
    <t>Бюджетные ассигнования на 2017 год</t>
  </si>
  <si>
    <t>Бюджетные ассигнования на 2018 год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</si>
  <si>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</si>
  <si>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</si>
  <si>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</si>
  <si>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</si>
  <si>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</si>
  <si>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</si>
  <si>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</si>
  <si>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</si>
  <si>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</si>
  <si>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</si>
  <si>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</si>
  <si>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</si>
  <si>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38 0 01 98010</t>
  </si>
  <si>
    <t>Техническая инвентаризация объектов</t>
  </si>
  <si>
    <t xml:space="preserve"> бюджетные ассигнования на 2016 год</t>
  </si>
  <si>
    <t>Основное мероприятие "Создание условий для развития культуры"</t>
  </si>
  <si>
    <t xml:space="preserve">                от  ___  декабря 2016 г. № ___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</si>
  <si>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</si>
  <si>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</si>
  <si>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</si>
  <si>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</si>
  <si>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</si>
  <si>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</si>
  <si>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</si>
  <si>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</si>
  <si>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27 0 02 27030</t>
  </si>
  <si>
    <t>Празднование Дня победы</t>
  </si>
  <si>
    <t>Мероприятия по проведению Нового года</t>
  </si>
  <si>
    <t>Единовременная адресная помощь ветеранам ВОВ</t>
  </si>
  <si>
    <t>Ремонт индивидуальных жилых домов ветеранам ВОВ</t>
  </si>
  <si>
    <t>27 0 02 27040</t>
  </si>
  <si>
    <t>27 0 02 27050</t>
  </si>
  <si>
    <t>03 1 01 03023</t>
  </si>
  <si>
    <t>03 1 01 03033</t>
  </si>
  <si>
    <t>03 2 01 03053</t>
  </si>
  <si>
    <t>03 2 01 03063</t>
  </si>
  <si>
    <t>Расходы   бюджета  муниципального  образования сельского поселения село Ворсино  на 2017 год по разделам и подразделам классификации расходов бюджета</t>
  </si>
  <si>
    <t>Бюджетные ассигнования на 2019 год</t>
  </si>
  <si>
    <t xml:space="preserve">Ведомственная структура расходов бюджета муниципального образования сельского поселения село Ворсино на 2017 год </t>
  </si>
  <si>
    <t>68 0 01 00920</t>
  </si>
  <si>
    <t xml:space="preserve">Ведомственная структура расходов бюджета муниципального образования сельского поселения село Ворсино на 2018 и 2019 годы </t>
  </si>
  <si>
    <t>Приложение 6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</si>
  <si>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2017 год   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</si>
  <si>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2018 и 2019 годы </t>
  </si>
  <si>
    <t>Осуществление мер социальной поддержки малообеспеченных граждан, пенсионеров и инвалидов и других категорий граждан</t>
  </si>
  <si>
    <t xml:space="preserve">                Приложение 8</t>
  </si>
  <si>
    <t>Подпрограмма "Старшее поколение" муниципальной программы "Развитие систем социального обеспечения населения"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</si>
  <si>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</si>
  <si>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и 2019 годы</t>
  </si>
  <si>
    <t>Расходы   бюджета  муниципального  образования сельского поселения село Ворсино  на 2018 и 2019 годы по разделам и подразделам классификации расходов бюджета</t>
  </si>
  <si>
    <t xml:space="preserve">                Приложение 9</t>
  </si>
  <si>
    <t>к Решению Сельской Думы</t>
  </si>
  <si>
    <t>сельского поселения село Ворсино</t>
  </si>
  <si>
    <t>Приложение 10</t>
  </si>
  <si>
    <t>Приложение 11</t>
  </si>
  <si>
    <t>Мероприятия по проведению Дня села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</si>
</sst>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CC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rgb="FF0000CC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rgb="FF000000"/>
      <name val="Arial Cyr"/>
      <family val="2"/>
    </font>
    <font>
      <sz val="11"/>
      <name val="Times New Roman"/>
      <family val="1"/>
    </font>
    <font>
      <sz val="11"/>
      <color rgb="FF0000CC"/>
      <name val="Times New Roman"/>
      <family val="1"/>
    </font>
    <font>
      <b/>
      <sz val="11"/>
      <name val="Times New Roman"/>
      <family val="1"/>
    </font>
    <font>
      <b/>
      <i/>
      <sz val="11"/>
      <color rgb="FF0000CC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1">
      <alignment horizontal="left" wrapText="1"/>
      <protection/>
    </xf>
  </cellStyleXfs>
  <cellXfs count="119">
    <xf numFmtId="0" fontId="0" fillId="0" borderId="0" xfId="0"/>
    <xf numFmtId="0" fontId="2" fillId="2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 quotePrefix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 quotePrefix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 quotePrefix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2" fillId="0" borderId="0" xfId="0" applyFont="1" applyFill="1"/>
    <xf numFmtId="1" fontId="8" fillId="0" borderId="0" xfId="0" applyNumberFormat="1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49" fontId="2" fillId="3" borderId="0" xfId="0" applyNumberFormat="1" applyFont="1" applyFill="1" applyBorder="1" applyAlignment="1" quotePrefix="1">
      <alignment horizontal="center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8" fillId="0" borderId="0" xfId="0" applyNumberFormat="1" applyFont="1" applyFill="1"/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 quotePrefix="1">
      <alignment horizontal="center" vertical="top"/>
    </xf>
    <xf numFmtId="0" fontId="8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quotePrefix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14" fillId="0" borderId="0" xfId="0" applyFont="1" applyFill="1"/>
    <xf numFmtId="0" fontId="14" fillId="0" borderId="0" xfId="0" applyFont="1" applyFill="1" applyBorder="1"/>
    <xf numFmtId="0" fontId="16" fillId="0" borderId="0" xfId="0" applyFont="1" applyFill="1"/>
    <xf numFmtId="1" fontId="14" fillId="0" borderId="0" xfId="0" applyNumberFormat="1" applyFont="1" applyFill="1"/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14" fillId="4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 quotePrefix="1">
      <alignment horizontal="center"/>
    </xf>
    <xf numFmtId="49" fontId="19" fillId="0" borderId="0" xfId="0" applyNumberFormat="1" applyFont="1" applyFill="1" applyBorder="1" applyAlignment="1" quotePrefix="1">
      <alignment horizontal="center"/>
    </xf>
    <xf numFmtId="0" fontId="18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4" fontId="14" fillId="0" borderId="0" xfId="0" applyNumberFormat="1" applyFont="1" applyFill="1"/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7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4"/>
  <sheetViews>
    <sheetView zoomScale="110" zoomScaleNormal="110" workbookViewId="0" topLeftCell="A1">
      <selection activeCell="F171" sqref="F171"/>
    </sheetView>
  </sheetViews>
  <sheetFormatPr defaultColWidth="9.140625" defaultRowHeight="15"/>
  <cols>
    <col min="1" max="1" width="49.00390625" style="19" customWidth="1"/>
    <col min="2" max="2" width="11.421875" style="19" customWidth="1"/>
    <col min="3" max="3" width="8.57421875" style="19" customWidth="1"/>
    <col min="4" max="4" width="11.140625" style="19" customWidth="1"/>
    <col min="5" max="5" width="7.1406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9.140625" style="19" hidden="1" customWidth="1"/>
    <col min="256" max="500" width="9.140625" style="19" customWidth="1"/>
    <col min="501" max="501" width="37.7109375" style="19" customWidth="1"/>
    <col min="502" max="502" width="7.57421875" style="19" customWidth="1"/>
    <col min="503" max="504" width="9.00390625" style="19" customWidth="1"/>
    <col min="505" max="505" width="6.421875" style="19" customWidth="1"/>
    <col min="506" max="506" width="9.28125" style="19" customWidth="1"/>
    <col min="507" max="507" width="11.00390625" style="19" customWidth="1"/>
    <col min="508" max="508" width="9.8515625" style="19" customWidth="1"/>
    <col min="509" max="511" width="9.140625" style="19" hidden="1" customWidth="1"/>
    <col min="512" max="756" width="9.140625" style="19" customWidth="1"/>
    <col min="757" max="757" width="37.7109375" style="19" customWidth="1"/>
    <col min="758" max="758" width="7.57421875" style="19" customWidth="1"/>
    <col min="759" max="760" width="9.00390625" style="19" customWidth="1"/>
    <col min="761" max="761" width="6.421875" style="19" customWidth="1"/>
    <col min="762" max="762" width="9.28125" style="19" customWidth="1"/>
    <col min="763" max="763" width="11.00390625" style="19" customWidth="1"/>
    <col min="764" max="764" width="9.8515625" style="19" customWidth="1"/>
    <col min="765" max="767" width="9.140625" style="19" hidden="1" customWidth="1"/>
    <col min="768" max="1012" width="9.140625" style="19" customWidth="1"/>
    <col min="1013" max="1013" width="37.7109375" style="19" customWidth="1"/>
    <col min="1014" max="1014" width="7.57421875" style="19" customWidth="1"/>
    <col min="1015" max="1016" width="9.00390625" style="19" customWidth="1"/>
    <col min="1017" max="1017" width="6.421875" style="19" customWidth="1"/>
    <col min="1018" max="1018" width="9.28125" style="19" customWidth="1"/>
    <col min="1019" max="1019" width="11.00390625" style="19" customWidth="1"/>
    <col min="1020" max="1020" width="9.8515625" style="19" customWidth="1"/>
    <col min="1021" max="1023" width="9.140625" style="19" hidden="1" customWidth="1"/>
    <col min="1024" max="1268" width="9.140625" style="19" customWidth="1"/>
    <col min="1269" max="1269" width="37.7109375" style="19" customWidth="1"/>
    <col min="1270" max="1270" width="7.57421875" style="19" customWidth="1"/>
    <col min="1271" max="1272" width="9.00390625" style="19" customWidth="1"/>
    <col min="1273" max="1273" width="6.421875" style="19" customWidth="1"/>
    <col min="1274" max="1274" width="9.28125" style="19" customWidth="1"/>
    <col min="1275" max="1275" width="11.00390625" style="19" customWidth="1"/>
    <col min="1276" max="1276" width="9.8515625" style="19" customWidth="1"/>
    <col min="1277" max="1279" width="9.140625" style="19" hidden="1" customWidth="1"/>
    <col min="1280" max="1524" width="9.140625" style="19" customWidth="1"/>
    <col min="1525" max="1525" width="37.7109375" style="19" customWidth="1"/>
    <col min="1526" max="1526" width="7.57421875" style="19" customWidth="1"/>
    <col min="1527" max="1528" width="9.00390625" style="19" customWidth="1"/>
    <col min="1529" max="1529" width="6.421875" style="19" customWidth="1"/>
    <col min="1530" max="1530" width="9.28125" style="19" customWidth="1"/>
    <col min="1531" max="1531" width="11.00390625" style="19" customWidth="1"/>
    <col min="1532" max="1532" width="9.8515625" style="19" customWidth="1"/>
    <col min="1533" max="1535" width="9.140625" style="19" hidden="1" customWidth="1"/>
    <col min="1536" max="1780" width="9.140625" style="19" customWidth="1"/>
    <col min="1781" max="1781" width="37.7109375" style="19" customWidth="1"/>
    <col min="1782" max="1782" width="7.57421875" style="19" customWidth="1"/>
    <col min="1783" max="1784" width="9.00390625" style="19" customWidth="1"/>
    <col min="1785" max="1785" width="6.421875" style="19" customWidth="1"/>
    <col min="1786" max="1786" width="9.28125" style="19" customWidth="1"/>
    <col min="1787" max="1787" width="11.00390625" style="19" customWidth="1"/>
    <col min="1788" max="1788" width="9.8515625" style="19" customWidth="1"/>
    <col min="1789" max="1791" width="9.140625" style="19" hidden="1" customWidth="1"/>
    <col min="1792" max="2036" width="9.140625" style="19" customWidth="1"/>
    <col min="2037" max="2037" width="37.7109375" style="19" customWidth="1"/>
    <col min="2038" max="2038" width="7.57421875" style="19" customWidth="1"/>
    <col min="2039" max="2040" width="9.00390625" style="19" customWidth="1"/>
    <col min="2041" max="2041" width="6.421875" style="19" customWidth="1"/>
    <col min="2042" max="2042" width="9.28125" style="19" customWidth="1"/>
    <col min="2043" max="2043" width="11.00390625" style="19" customWidth="1"/>
    <col min="2044" max="2044" width="9.8515625" style="19" customWidth="1"/>
    <col min="2045" max="2047" width="9.140625" style="19" hidden="1" customWidth="1"/>
    <col min="2048" max="2292" width="9.140625" style="19" customWidth="1"/>
    <col min="2293" max="2293" width="37.7109375" style="19" customWidth="1"/>
    <col min="2294" max="2294" width="7.57421875" style="19" customWidth="1"/>
    <col min="2295" max="2296" width="9.00390625" style="19" customWidth="1"/>
    <col min="2297" max="2297" width="6.421875" style="19" customWidth="1"/>
    <col min="2298" max="2298" width="9.28125" style="19" customWidth="1"/>
    <col min="2299" max="2299" width="11.00390625" style="19" customWidth="1"/>
    <col min="2300" max="2300" width="9.8515625" style="19" customWidth="1"/>
    <col min="2301" max="2303" width="9.140625" style="19" hidden="1" customWidth="1"/>
    <col min="2304" max="2548" width="9.140625" style="19" customWidth="1"/>
    <col min="2549" max="2549" width="37.7109375" style="19" customWidth="1"/>
    <col min="2550" max="2550" width="7.57421875" style="19" customWidth="1"/>
    <col min="2551" max="2552" width="9.00390625" style="19" customWidth="1"/>
    <col min="2553" max="2553" width="6.421875" style="19" customWidth="1"/>
    <col min="2554" max="2554" width="9.28125" style="19" customWidth="1"/>
    <col min="2555" max="2555" width="11.00390625" style="19" customWidth="1"/>
    <col min="2556" max="2556" width="9.8515625" style="19" customWidth="1"/>
    <col min="2557" max="2559" width="9.140625" style="19" hidden="1" customWidth="1"/>
    <col min="2560" max="2804" width="9.140625" style="19" customWidth="1"/>
    <col min="2805" max="2805" width="37.7109375" style="19" customWidth="1"/>
    <col min="2806" max="2806" width="7.57421875" style="19" customWidth="1"/>
    <col min="2807" max="2808" width="9.00390625" style="19" customWidth="1"/>
    <col min="2809" max="2809" width="6.421875" style="19" customWidth="1"/>
    <col min="2810" max="2810" width="9.28125" style="19" customWidth="1"/>
    <col min="2811" max="2811" width="11.00390625" style="19" customWidth="1"/>
    <col min="2812" max="2812" width="9.8515625" style="19" customWidth="1"/>
    <col min="2813" max="2815" width="9.140625" style="19" hidden="1" customWidth="1"/>
    <col min="2816" max="3060" width="9.140625" style="19" customWidth="1"/>
    <col min="3061" max="3061" width="37.7109375" style="19" customWidth="1"/>
    <col min="3062" max="3062" width="7.57421875" style="19" customWidth="1"/>
    <col min="3063" max="3064" width="9.00390625" style="19" customWidth="1"/>
    <col min="3065" max="3065" width="6.421875" style="19" customWidth="1"/>
    <col min="3066" max="3066" width="9.28125" style="19" customWidth="1"/>
    <col min="3067" max="3067" width="11.00390625" style="19" customWidth="1"/>
    <col min="3068" max="3068" width="9.8515625" style="19" customWidth="1"/>
    <col min="3069" max="3071" width="9.140625" style="19" hidden="1" customWidth="1"/>
    <col min="3072" max="3316" width="9.140625" style="19" customWidth="1"/>
    <col min="3317" max="3317" width="37.7109375" style="19" customWidth="1"/>
    <col min="3318" max="3318" width="7.57421875" style="19" customWidth="1"/>
    <col min="3319" max="3320" width="9.00390625" style="19" customWidth="1"/>
    <col min="3321" max="3321" width="6.421875" style="19" customWidth="1"/>
    <col min="3322" max="3322" width="9.28125" style="19" customWidth="1"/>
    <col min="3323" max="3323" width="11.00390625" style="19" customWidth="1"/>
    <col min="3324" max="3324" width="9.8515625" style="19" customWidth="1"/>
    <col min="3325" max="3327" width="9.140625" style="19" hidden="1" customWidth="1"/>
    <col min="3328" max="3572" width="9.140625" style="19" customWidth="1"/>
    <col min="3573" max="3573" width="37.7109375" style="19" customWidth="1"/>
    <col min="3574" max="3574" width="7.57421875" style="19" customWidth="1"/>
    <col min="3575" max="3576" width="9.00390625" style="19" customWidth="1"/>
    <col min="3577" max="3577" width="6.421875" style="19" customWidth="1"/>
    <col min="3578" max="3578" width="9.28125" style="19" customWidth="1"/>
    <col min="3579" max="3579" width="11.00390625" style="19" customWidth="1"/>
    <col min="3580" max="3580" width="9.8515625" style="19" customWidth="1"/>
    <col min="3581" max="3583" width="9.140625" style="19" hidden="1" customWidth="1"/>
    <col min="3584" max="3828" width="9.140625" style="19" customWidth="1"/>
    <col min="3829" max="3829" width="37.7109375" style="19" customWidth="1"/>
    <col min="3830" max="3830" width="7.57421875" style="19" customWidth="1"/>
    <col min="3831" max="3832" width="9.00390625" style="19" customWidth="1"/>
    <col min="3833" max="3833" width="6.421875" style="19" customWidth="1"/>
    <col min="3834" max="3834" width="9.28125" style="19" customWidth="1"/>
    <col min="3835" max="3835" width="11.00390625" style="19" customWidth="1"/>
    <col min="3836" max="3836" width="9.8515625" style="19" customWidth="1"/>
    <col min="3837" max="3839" width="9.140625" style="19" hidden="1" customWidth="1"/>
    <col min="3840" max="4084" width="9.140625" style="19" customWidth="1"/>
    <col min="4085" max="4085" width="37.7109375" style="19" customWidth="1"/>
    <col min="4086" max="4086" width="7.57421875" style="19" customWidth="1"/>
    <col min="4087" max="4088" width="9.00390625" style="19" customWidth="1"/>
    <col min="4089" max="4089" width="6.421875" style="19" customWidth="1"/>
    <col min="4090" max="4090" width="9.28125" style="19" customWidth="1"/>
    <col min="4091" max="4091" width="11.00390625" style="19" customWidth="1"/>
    <col min="4092" max="4092" width="9.8515625" style="19" customWidth="1"/>
    <col min="4093" max="4095" width="9.140625" style="19" hidden="1" customWidth="1"/>
    <col min="4096" max="4340" width="9.140625" style="19" customWidth="1"/>
    <col min="4341" max="4341" width="37.7109375" style="19" customWidth="1"/>
    <col min="4342" max="4342" width="7.57421875" style="19" customWidth="1"/>
    <col min="4343" max="4344" width="9.00390625" style="19" customWidth="1"/>
    <col min="4345" max="4345" width="6.421875" style="19" customWidth="1"/>
    <col min="4346" max="4346" width="9.28125" style="19" customWidth="1"/>
    <col min="4347" max="4347" width="11.00390625" style="19" customWidth="1"/>
    <col min="4348" max="4348" width="9.8515625" style="19" customWidth="1"/>
    <col min="4349" max="4351" width="9.140625" style="19" hidden="1" customWidth="1"/>
    <col min="4352" max="4596" width="9.140625" style="19" customWidth="1"/>
    <col min="4597" max="4597" width="37.7109375" style="19" customWidth="1"/>
    <col min="4598" max="4598" width="7.57421875" style="19" customWidth="1"/>
    <col min="4599" max="4600" width="9.00390625" style="19" customWidth="1"/>
    <col min="4601" max="4601" width="6.421875" style="19" customWidth="1"/>
    <col min="4602" max="4602" width="9.28125" style="19" customWidth="1"/>
    <col min="4603" max="4603" width="11.00390625" style="19" customWidth="1"/>
    <col min="4604" max="4604" width="9.8515625" style="19" customWidth="1"/>
    <col min="4605" max="4607" width="9.140625" style="19" hidden="1" customWidth="1"/>
    <col min="4608" max="4852" width="9.140625" style="19" customWidth="1"/>
    <col min="4853" max="4853" width="37.7109375" style="19" customWidth="1"/>
    <col min="4854" max="4854" width="7.57421875" style="19" customWidth="1"/>
    <col min="4855" max="4856" width="9.00390625" style="19" customWidth="1"/>
    <col min="4857" max="4857" width="6.421875" style="19" customWidth="1"/>
    <col min="4858" max="4858" width="9.28125" style="19" customWidth="1"/>
    <col min="4859" max="4859" width="11.00390625" style="19" customWidth="1"/>
    <col min="4860" max="4860" width="9.8515625" style="19" customWidth="1"/>
    <col min="4861" max="4863" width="9.140625" style="19" hidden="1" customWidth="1"/>
    <col min="4864" max="5108" width="9.140625" style="19" customWidth="1"/>
    <col min="5109" max="5109" width="37.7109375" style="19" customWidth="1"/>
    <col min="5110" max="5110" width="7.57421875" style="19" customWidth="1"/>
    <col min="5111" max="5112" width="9.00390625" style="19" customWidth="1"/>
    <col min="5113" max="5113" width="6.421875" style="19" customWidth="1"/>
    <col min="5114" max="5114" width="9.28125" style="19" customWidth="1"/>
    <col min="5115" max="5115" width="11.00390625" style="19" customWidth="1"/>
    <col min="5116" max="5116" width="9.8515625" style="19" customWidth="1"/>
    <col min="5117" max="5119" width="9.140625" style="19" hidden="1" customWidth="1"/>
    <col min="5120" max="5364" width="9.140625" style="19" customWidth="1"/>
    <col min="5365" max="5365" width="37.7109375" style="19" customWidth="1"/>
    <col min="5366" max="5366" width="7.57421875" style="19" customWidth="1"/>
    <col min="5367" max="5368" width="9.00390625" style="19" customWidth="1"/>
    <col min="5369" max="5369" width="6.421875" style="19" customWidth="1"/>
    <col min="5370" max="5370" width="9.28125" style="19" customWidth="1"/>
    <col min="5371" max="5371" width="11.00390625" style="19" customWidth="1"/>
    <col min="5372" max="5372" width="9.8515625" style="19" customWidth="1"/>
    <col min="5373" max="5375" width="9.140625" style="19" hidden="1" customWidth="1"/>
    <col min="5376" max="5620" width="9.140625" style="19" customWidth="1"/>
    <col min="5621" max="5621" width="37.7109375" style="19" customWidth="1"/>
    <col min="5622" max="5622" width="7.57421875" style="19" customWidth="1"/>
    <col min="5623" max="5624" width="9.00390625" style="19" customWidth="1"/>
    <col min="5625" max="5625" width="6.421875" style="19" customWidth="1"/>
    <col min="5626" max="5626" width="9.28125" style="19" customWidth="1"/>
    <col min="5627" max="5627" width="11.00390625" style="19" customWidth="1"/>
    <col min="5628" max="5628" width="9.8515625" style="19" customWidth="1"/>
    <col min="5629" max="5631" width="9.140625" style="19" hidden="1" customWidth="1"/>
    <col min="5632" max="5876" width="9.140625" style="19" customWidth="1"/>
    <col min="5877" max="5877" width="37.7109375" style="19" customWidth="1"/>
    <col min="5878" max="5878" width="7.57421875" style="19" customWidth="1"/>
    <col min="5879" max="5880" width="9.00390625" style="19" customWidth="1"/>
    <col min="5881" max="5881" width="6.421875" style="19" customWidth="1"/>
    <col min="5882" max="5882" width="9.28125" style="19" customWidth="1"/>
    <col min="5883" max="5883" width="11.00390625" style="19" customWidth="1"/>
    <col min="5884" max="5884" width="9.8515625" style="19" customWidth="1"/>
    <col min="5885" max="5887" width="9.140625" style="19" hidden="1" customWidth="1"/>
    <col min="5888" max="6132" width="9.140625" style="19" customWidth="1"/>
    <col min="6133" max="6133" width="37.7109375" style="19" customWidth="1"/>
    <col min="6134" max="6134" width="7.57421875" style="19" customWidth="1"/>
    <col min="6135" max="6136" width="9.00390625" style="19" customWidth="1"/>
    <col min="6137" max="6137" width="6.421875" style="19" customWidth="1"/>
    <col min="6138" max="6138" width="9.28125" style="19" customWidth="1"/>
    <col min="6139" max="6139" width="11.00390625" style="19" customWidth="1"/>
    <col min="6140" max="6140" width="9.8515625" style="19" customWidth="1"/>
    <col min="6141" max="6143" width="9.140625" style="19" hidden="1" customWidth="1"/>
    <col min="6144" max="6388" width="9.140625" style="19" customWidth="1"/>
    <col min="6389" max="6389" width="37.7109375" style="19" customWidth="1"/>
    <col min="6390" max="6390" width="7.57421875" style="19" customWidth="1"/>
    <col min="6391" max="6392" width="9.00390625" style="19" customWidth="1"/>
    <col min="6393" max="6393" width="6.421875" style="19" customWidth="1"/>
    <col min="6394" max="6394" width="9.28125" style="19" customWidth="1"/>
    <col min="6395" max="6395" width="11.00390625" style="19" customWidth="1"/>
    <col min="6396" max="6396" width="9.8515625" style="19" customWidth="1"/>
    <col min="6397" max="6399" width="9.140625" style="19" hidden="1" customWidth="1"/>
    <col min="6400" max="6644" width="9.140625" style="19" customWidth="1"/>
    <col min="6645" max="6645" width="37.7109375" style="19" customWidth="1"/>
    <col min="6646" max="6646" width="7.57421875" style="19" customWidth="1"/>
    <col min="6647" max="6648" width="9.00390625" style="19" customWidth="1"/>
    <col min="6649" max="6649" width="6.421875" style="19" customWidth="1"/>
    <col min="6650" max="6650" width="9.28125" style="19" customWidth="1"/>
    <col min="6651" max="6651" width="11.00390625" style="19" customWidth="1"/>
    <col min="6652" max="6652" width="9.8515625" style="19" customWidth="1"/>
    <col min="6653" max="6655" width="9.140625" style="19" hidden="1" customWidth="1"/>
    <col min="6656" max="6900" width="9.140625" style="19" customWidth="1"/>
    <col min="6901" max="6901" width="37.7109375" style="19" customWidth="1"/>
    <col min="6902" max="6902" width="7.57421875" style="19" customWidth="1"/>
    <col min="6903" max="6904" width="9.00390625" style="19" customWidth="1"/>
    <col min="6905" max="6905" width="6.421875" style="19" customWidth="1"/>
    <col min="6906" max="6906" width="9.28125" style="19" customWidth="1"/>
    <col min="6907" max="6907" width="11.00390625" style="19" customWidth="1"/>
    <col min="6908" max="6908" width="9.8515625" style="19" customWidth="1"/>
    <col min="6909" max="6911" width="9.140625" style="19" hidden="1" customWidth="1"/>
    <col min="6912" max="7156" width="9.140625" style="19" customWidth="1"/>
    <col min="7157" max="7157" width="37.7109375" style="19" customWidth="1"/>
    <col min="7158" max="7158" width="7.57421875" style="19" customWidth="1"/>
    <col min="7159" max="7160" width="9.00390625" style="19" customWidth="1"/>
    <col min="7161" max="7161" width="6.421875" style="19" customWidth="1"/>
    <col min="7162" max="7162" width="9.28125" style="19" customWidth="1"/>
    <col min="7163" max="7163" width="11.00390625" style="19" customWidth="1"/>
    <col min="7164" max="7164" width="9.8515625" style="19" customWidth="1"/>
    <col min="7165" max="7167" width="9.140625" style="19" hidden="1" customWidth="1"/>
    <col min="7168" max="7412" width="9.140625" style="19" customWidth="1"/>
    <col min="7413" max="7413" width="37.7109375" style="19" customWidth="1"/>
    <col min="7414" max="7414" width="7.57421875" style="19" customWidth="1"/>
    <col min="7415" max="7416" width="9.00390625" style="19" customWidth="1"/>
    <col min="7417" max="7417" width="6.421875" style="19" customWidth="1"/>
    <col min="7418" max="7418" width="9.28125" style="19" customWidth="1"/>
    <col min="7419" max="7419" width="11.00390625" style="19" customWidth="1"/>
    <col min="7420" max="7420" width="9.8515625" style="19" customWidth="1"/>
    <col min="7421" max="7423" width="9.140625" style="19" hidden="1" customWidth="1"/>
    <col min="7424" max="7668" width="9.140625" style="19" customWidth="1"/>
    <col min="7669" max="7669" width="37.7109375" style="19" customWidth="1"/>
    <col min="7670" max="7670" width="7.57421875" style="19" customWidth="1"/>
    <col min="7671" max="7672" width="9.00390625" style="19" customWidth="1"/>
    <col min="7673" max="7673" width="6.421875" style="19" customWidth="1"/>
    <col min="7674" max="7674" width="9.28125" style="19" customWidth="1"/>
    <col min="7675" max="7675" width="11.00390625" style="19" customWidth="1"/>
    <col min="7676" max="7676" width="9.8515625" style="19" customWidth="1"/>
    <col min="7677" max="7679" width="9.140625" style="19" hidden="1" customWidth="1"/>
    <col min="7680" max="7924" width="9.140625" style="19" customWidth="1"/>
    <col min="7925" max="7925" width="37.7109375" style="19" customWidth="1"/>
    <col min="7926" max="7926" width="7.57421875" style="19" customWidth="1"/>
    <col min="7927" max="7928" width="9.00390625" style="19" customWidth="1"/>
    <col min="7929" max="7929" width="6.421875" style="19" customWidth="1"/>
    <col min="7930" max="7930" width="9.28125" style="19" customWidth="1"/>
    <col min="7931" max="7931" width="11.00390625" style="19" customWidth="1"/>
    <col min="7932" max="7932" width="9.8515625" style="19" customWidth="1"/>
    <col min="7933" max="7935" width="9.140625" style="19" hidden="1" customWidth="1"/>
    <col min="7936" max="8180" width="9.140625" style="19" customWidth="1"/>
    <col min="8181" max="8181" width="37.7109375" style="19" customWidth="1"/>
    <col min="8182" max="8182" width="7.57421875" style="19" customWidth="1"/>
    <col min="8183" max="8184" width="9.00390625" style="19" customWidth="1"/>
    <col min="8185" max="8185" width="6.421875" style="19" customWidth="1"/>
    <col min="8186" max="8186" width="9.28125" style="19" customWidth="1"/>
    <col min="8187" max="8187" width="11.00390625" style="19" customWidth="1"/>
    <col min="8188" max="8188" width="9.8515625" style="19" customWidth="1"/>
    <col min="8189" max="8191" width="9.140625" style="19" hidden="1" customWidth="1"/>
    <col min="8192" max="8436" width="9.140625" style="19" customWidth="1"/>
    <col min="8437" max="8437" width="37.7109375" style="19" customWidth="1"/>
    <col min="8438" max="8438" width="7.57421875" style="19" customWidth="1"/>
    <col min="8439" max="8440" width="9.00390625" style="19" customWidth="1"/>
    <col min="8441" max="8441" width="6.421875" style="19" customWidth="1"/>
    <col min="8442" max="8442" width="9.28125" style="19" customWidth="1"/>
    <col min="8443" max="8443" width="11.00390625" style="19" customWidth="1"/>
    <col min="8444" max="8444" width="9.8515625" style="19" customWidth="1"/>
    <col min="8445" max="8447" width="9.140625" style="19" hidden="1" customWidth="1"/>
    <col min="8448" max="8692" width="9.140625" style="19" customWidth="1"/>
    <col min="8693" max="8693" width="37.7109375" style="19" customWidth="1"/>
    <col min="8694" max="8694" width="7.57421875" style="19" customWidth="1"/>
    <col min="8695" max="8696" width="9.00390625" style="19" customWidth="1"/>
    <col min="8697" max="8697" width="6.421875" style="19" customWidth="1"/>
    <col min="8698" max="8698" width="9.28125" style="19" customWidth="1"/>
    <col min="8699" max="8699" width="11.00390625" style="19" customWidth="1"/>
    <col min="8700" max="8700" width="9.8515625" style="19" customWidth="1"/>
    <col min="8701" max="8703" width="9.140625" style="19" hidden="1" customWidth="1"/>
    <col min="8704" max="8948" width="9.140625" style="19" customWidth="1"/>
    <col min="8949" max="8949" width="37.7109375" style="19" customWidth="1"/>
    <col min="8950" max="8950" width="7.57421875" style="19" customWidth="1"/>
    <col min="8951" max="8952" width="9.00390625" style="19" customWidth="1"/>
    <col min="8953" max="8953" width="6.421875" style="19" customWidth="1"/>
    <col min="8954" max="8954" width="9.28125" style="19" customWidth="1"/>
    <col min="8955" max="8955" width="11.00390625" style="19" customWidth="1"/>
    <col min="8956" max="8956" width="9.8515625" style="19" customWidth="1"/>
    <col min="8957" max="8959" width="9.140625" style="19" hidden="1" customWidth="1"/>
    <col min="8960" max="9204" width="9.140625" style="19" customWidth="1"/>
    <col min="9205" max="9205" width="37.7109375" style="19" customWidth="1"/>
    <col min="9206" max="9206" width="7.57421875" style="19" customWidth="1"/>
    <col min="9207" max="9208" width="9.00390625" style="19" customWidth="1"/>
    <col min="9209" max="9209" width="6.421875" style="19" customWidth="1"/>
    <col min="9210" max="9210" width="9.28125" style="19" customWidth="1"/>
    <col min="9211" max="9211" width="11.00390625" style="19" customWidth="1"/>
    <col min="9212" max="9212" width="9.8515625" style="19" customWidth="1"/>
    <col min="9213" max="9215" width="9.140625" style="19" hidden="1" customWidth="1"/>
    <col min="9216" max="9460" width="9.140625" style="19" customWidth="1"/>
    <col min="9461" max="9461" width="37.7109375" style="19" customWidth="1"/>
    <col min="9462" max="9462" width="7.57421875" style="19" customWidth="1"/>
    <col min="9463" max="9464" width="9.00390625" style="19" customWidth="1"/>
    <col min="9465" max="9465" width="6.421875" style="19" customWidth="1"/>
    <col min="9466" max="9466" width="9.28125" style="19" customWidth="1"/>
    <col min="9467" max="9467" width="11.00390625" style="19" customWidth="1"/>
    <col min="9468" max="9468" width="9.8515625" style="19" customWidth="1"/>
    <col min="9469" max="9471" width="9.140625" style="19" hidden="1" customWidth="1"/>
    <col min="9472" max="9716" width="9.140625" style="19" customWidth="1"/>
    <col min="9717" max="9717" width="37.7109375" style="19" customWidth="1"/>
    <col min="9718" max="9718" width="7.57421875" style="19" customWidth="1"/>
    <col min="9719" max="9720" width="9.00390625" style="19" customWidth="1"/>
    <col min="9721" max="9721" width="6.421875" style="19" customWidth="1"/>
    <col min="9722" max="9722" width="9.28125" style="19" customWidth="1"/>
    <col min="9723" max="9723" width="11.00390625" style="19" customWidth="1"/>
    <col min="9724" max="9724" width="9.8515625" style="19" customWidth="1"/>
    <col min="9725" max="9727" width="9.140625" style="19" hidden="1" customWidth="1"/>
    <col min="9728" max="9972" width="9.140625" style="19" customWidth="1"/>
    <col min="9973" max="9973" width="37.7109375" style="19" customWidth="1"/>
    <col min="9974" max="9974" width="7.57421875" style="19" customWidth="1"/>
    <col min="9975" max="9976" width="9.00390625" style="19" customWidth="1"/>
    <col min="9977" max="9977" width="6.421875" style="19" customWidth="1"/>
    <col min="9978" max="9978" width="9.28125" style="19" customWidth="1"/>
    <col min="9979" max="9979" width="11.00390625" style="19" customWidth="1"/>
    <col min="9980" max="9980" width="9.8515625" style="19" customWidth="1"/>
    <col min="9981" max="9983" width="9.140625" style="19" hidden="1" customWidth="1"/>
    <col min="9984" max="10228" width="9.140625" style="19" customWidth="1"/>
    <col min="10229" max="10229" width="37.7109375" style="19" customWidth="1"/>
    <col min="10230" max="10230" width="7.57421875" style="19" customWidth="1"/>
    <col min="10231" max="10232" width="9.00390625" style="19" customWidth="1"/>
    <col min="10233" max="10233" width="6.421875" style="19" customWidth="1"/>
    <col min="10234" max="10234" width="9.28125" style="19" customWidth="1"/>
    <col min="10235" max="10235" width="11.00390625" style="19" customWidth="1"/>
    <col min="10236" max="10236" width="9.8515625" style="19" customWidth="1"/>
    <col min="10237" max="10239" width="9.140625" style="19" hidden="1" customWidth="1"/>
    <col min="10240" max="10484" width="9.140625" style="19" customWidth="1"/>
    <col min="10485" max="10485" width="37.7109375" style="19" customWidth="1"/>
    <col min="10486" max="10486" width="7.57421875" style="19" customWidth="1"/>
    <col min="10487" max="10488" width="9.00390625" style="19" customWidth="1"/>
    <col min="10489" max="10489" width="6.421875" style="19" customWidth="1"/>
    <col min="10490" max="10490" width="9.28125" style="19" customWidth="1"/>
    <col min="10491" max="10491" width="11.00390625" style="19" customWidth="1"/>
    <col min="10492" max="10492" width="9.8515625" style="19" customWidth="1"/>
    <col min="10493" max="10495" width="9.140625" style="19" hidden="1" customWidth="1"/>
    <col min="10496" max="10740" width="9.140625" style="19" customWidth="1"/>
    <col min="10741" max="10741" width="37.7109375" style="19" customWidth="1"/>
    <col min="10742" max="10742" width="7.57421875" style="19" customWidth="1"/>
    <col min="10743" max="10744" width="9.00390625" style="19" customWidth="1"/>
    <col min="10745" max="10745" width="6.421875" style="19" customWidth="1"/>
    <col min="10746" max="10746" width="9.28125" style="19" customWidth="1"/>
    <col min="10747" max="10747" width="11.00390625" style="19" customWidth="1"/>
    <col min="10748" max="10748" width="9.8515625" style="19" customWidth="1"/>
    <col min="10749" max="10751" width="9.140625" style="19" hidden="1" customWidth="1"/>
    <col min="10752" max="10996" width="9.140625" style="19" customWidth="1"/>
    <col min="10997" max="10997" width="37.7109375" style="19" customWidth="1"/>
    <col min="10998" max="10998" width="7.57421875" style="19" customWidth="1"/>
    <col min="10999" max="11000" width="9.00390625" style="19" customWidth="1"/>
    <col min="11001" max="11001" width="6.421875" style="19" customWidth="1"/>
    <col min="11002" max="11002" width="9.28125" style="19" customWidth="1"/>
    <col min="11003" max="11003" width="11.00390625" style="19" customWidth="1"/>
    <col min="11004" max="11004" width="9.8515625" style="19" customWidth="1"/>
    <col min="11005" max="11007" width="9.140625" style="19" hidden="1" customWidth="1"/>
    <col min="11008" max="11252" width="9.140625" style="19" customWidth="1"/>
    <col min="11253" max="11253" width="37.7109375" style="19" customWidth="1"/>
    <col min="11254" max="11254" width="7.57421875" style="19" customWidth="1"/>
    <col min="11255" max="11256" width="9.00390625" style="19" customWidth="1"/>
    <col min="11257" max="11257" width="6.421875" style="19" customWidth="1"/>
    <col min="11258" max="11258" width="9.28125" style="19" customWidth="1"/>
    <col min="11259" max="11259" width="11.00390625" style="19" customWidth="1"/>
    <col min="11260" max="11260" width="9.8515625" style="19" customWidth="1"/>
    <col min="11261" max="11263" width="9.140625" style="19" hidden="1" customWidth="1"/>
    <col min="11264" max="11508" width="9.140625" style="19" customWidth="1"/>
    <col min="11509" max="11509" width="37.7109375" style="19" customWidth="1"/>
    <col min="11510" max="11510" width="7.57421875" style="19" customWidth="1"/>
    <col min="11511" max="11512" width="9.00390625" style="19" customWidth="1"/>
    <col min="11513" max="11513" width="6.421875" style="19" customWidth="1"/>
    <col min="11514" max="11514" width="9.28125" style="19" customWidth="1"/>
    <col min="11515" max="11515" width="11.00390625" style="19" customWidth="1"/>
    <col min="11516" max="11516" width="9.8515625" style="19" customWidth="1"/>
    <col min="11517" max="11519" width="9.140625" style="19" hidden="1" customWidth="1"/>
    <col min="11520" max="11764" width="9.140625" style="19" customWidth="1"/>
    <col min="11765" max="11765" width="37.7109375" style="19" customWidth="1"/>
    <col min="11766" max="11766" width="7.57421875" style="19" customWidth="1"/>
    <col min="11767" max="11768" width="9.00390625" style="19" customWidth="1"/>
    <col min="11769" max="11769" width="6.421875" style="19" customWidth="1"/>
    <col min="11770" max="11770" width="9.28125" style="19" customWidth="1"/>
    <col min="11771" max="11771" width="11.00390625" style="19" customWidth="1"/>
    <col min="11772" max="11772" width="9.8515625" style="19" customWidth="1"/>
    <col min="11773" max="11775" width="9.140625" style="19" hidden="1" customWidth="1"/>
    <col min="11776" max="12020" width="9.140625" style="19" customWidth="1"/>
    <col min="12021" max="12021" width="37.7109375" style="19" customWidth="1"/>
    <col min="12022" max="12022" width="7.57421875" style="19" customWidth="1"/>
    <col min="12023" max="12024" width="9.00390625" style="19" customWidth="1"/>
    <col min="12025" max="12025" width="6.421875" style="19" customWidth="1"/>
    <col min="12026" max="12026" width="9.28125" style="19" customWidth="1"/>
    <col min="12027" max="12027" width="11.00390625" style="19" customWidth="1"/>
    <col min="12028" max="12028" width="9.8515625" style="19" customWidth="1"/>
    <col min="12029" max="12031" width="9.140625" style="19" hidden="1" customWidth="1"/>
    <col min="12032" max="12276" width="9.140625" style="19" customWidth="1"/>
    <col min="12277" max="12277" width="37.7109375" style="19" customWidth="1"/>
    <col min="12278" max="12278" width="7.57421875" style="19" customWidth="1"/>
    <col min="12279" max="12280" width="9.00390625" style="19" customWidth="1"/>
    <col min="12281" max="12281" width="6.421875" style="19" customWidth="1"/>
    <col min="12282" max="12282" width="9.28125" style="19" customWidth="1"/>
    <col min="12283" max="12283" width="11.00390625" style="19" customWidth="1"/>
    <col min="12284" max="12284" width="9.8515625" style="19" customWidth="1"/>
    <col min="12285" max="12287" width="9.140625" style="19" hidden="1" customWidth="1"/>
    <col min="12288" max="12532" width="9.140625" style="19" customWidth="1"/>
    <col min="12533" max="12533" width="37.7109375" style="19" customWidth="1"/>
    <col min="12534" max="12534" width="7.57421875" style="19" customWidth="1"/>
    <col min="12535" max="12536" width="9.00390625" style="19" customWidth="1"/>
    <col min="12537" max="12537" width="6.421875" style="19" customWidth="1"/>
    <col min="12538" max="12538" width="9.28125" style="19" customWidth="1"/>
    <col min="12539" max="12539" width="11.00390625" style="19" customWidth="1"/>
    <col min="12540" max="12540" width="9.8515625" style="19" customWidth="1"/>
    <col min="12541" max="12543" width="9.140625" style="19" hidden="1" customWidth="1"/>
    <col min="12544" max="12788" width="9.140625" style="19" customWidth="1"/>
    <col min="12789" max="12789" width="37.7109375" style="19" customWidth="1"/>
    <col min="12790" max="12790" width="7.57421875" style="19" customWidth="1"/>
    <col min="12791" max="12792" width="9.00390625" style="19" customWidth="1"/>
    <col min="12793" max="12793" width="6.421875" style="19" customWidth="1"/>
    <col min="12794" max="12794" width="9.28125" style="19" customWidth="1"/>
    <col min="12795" max="12795" width="11.00390625" style="19" customWidth="1"/>
    <col min="12796" max="12796" width="9.8515625" style="19" customWidth="1"/>
    <col min="12797" max="12799" width="9.140625" style="19" hidden="1" customWidth="1"/>
    <col min="12800" max="13044" width="9.140625" style="19" customWidth="1"/>
    <col min="13045" max="13045" width="37.7109375" style="19" customWidth="1"/>
    <col min="13046" max="13046" width="7.57421875" style="19" customWidth="1"/>
    <col min="13047" max="13048" width="9.00390625" style="19" customWidth="1"/>
    <col min="13049" max="13049" width="6.421875" style="19" customWidth="1"/>
    <col min="13050" max="13050" width="9.28125" style="19" customWidth="1"/>
    <col min="13051" max="13051" width="11.00390625" style="19" customWidth="1"/>
    <col min="13052" max="13052" width="9.8515625" style="19" customWidth="1"/>
    <col min="13053" max="13055" width="9.140625" style="19" hidden="1" customWidth="1"/>
    <col min="13056" max="13300" width="9.140625" style="19" customWidth="1"/>
    <col min="13301" max="13301" width="37.7109375" style="19" customWidth="1"/>
    <col min="13302" max="13302" width="7.57421875" style="19" customWidth="1"/>
    <col min="13303" max="13304" width="9.00390625" style="19" customWidth="1"/>
    <col min="13305" max="13305" width="6.421875" style="19" customWidth="1"/>
    <col min="13306" max="13306" width="9.28125" style="19" customWidth="1"/>
    <col min="13307" max="13307" width="11.00390625" style="19" customWidth="1"/>
    <col min="13308" max="13308" width="9.8515625" style="19" customWidth="1"/>
    <col min="13309" max="13311" width="9.140625" style="19" hidden="1" customWidth="1"/>
    <col min="13312" max="13556" width="9.140625" style="19" customWidth="1"/>
    <col min="13557" max="13557" width="37.7109375" style="19" customWidth="1"/>
    <col min="13558" max="13558" width="7.57421875" style="19" customWidth="1"/>
    <col min="13559" max="13560" width="9.00390625" style="19" customWidth="1"/>
    <col min="13561" max="13561" width="6.421875" style="19" customWidth="1"/>
    <col min="13562" max="13562" width="9.28125" style="19" customWidth="1"/>
    <col min="13563" max="13563" width="11.00390625" style="19" customWidth="1"/>
    <col min="13564" max="13564" width="9.8515625" style="19" customWidth="1"/>
    <col min="13565" max="13567" width="9.140625" style="19" hidden="1" customWidth="1"/>
    <col min="13568" max="13812" width="9.140625" style="19" customWidth="1"/>
    <col min="13813" max="13813" width="37.7109375" style="19" customWidth="1"/>
    <col min="13814" max="13814" width="7.57421875" style="19" customWidth="1"/>
    <col min="13815" max="13816" width="9.00390625" style="19" customWidth="1"/>
    <col min="13817" max="13817" width="6.421875" style="19" customWidth="1"/>
    <col min="13818" max="13818" width="9.28125" style="19" customWidth="1"/>
    <col min="13819" max="13819" width="11.00390625" style="19" customWidth="1"/>
    <col min="13820" max="13820" width="9.8515625" style="19" customWidth="1"/>
    <col min="13821" max="13823" width="9.140625" style="19" hidden="1" customWidth="1"/>
    <col min="13824" max="14068" width="9.140625" style="19" customWidth="1"/>
    <col min="14069" max="14069" width="37.7109375" style="19" customWidth="1"/>
    <col min="14070" max="14070" width="7.57421875" style="19" customWidth="1"/>
    <col min="14071" max="14072" width="9.00390625" style="19" customWidth="1"/>
    <col min="14073" max="14073" width="6.421875" style="19" customWidth="1"/>
    <col min="14074" max="14074" width="9.28125" style="19" customWidth="1"/>
    <col min="14075" max="14075" width="11.00390625" style="19" customWidth="1"/>
    <col min="14076" max="14076" width="9.8515625" style="19" customWidth="1"/>
    <col min="14077" max="14079" width="9.140625" style="19" hidden="1" customWidth="1"/>
    <col min="14080" max="14324" width="9.140625" style="19" customWidth="1"/>
    <col min="14325" max="14325" width="37.7109375" style="19" customWidth="1"/>
    <col min="14326" max="14326" width="7.57421875" style="19" customWidth="1"/>
    <col min="14327" max="14328" width="9.00390625" style="19" customWidth="1"/>
    <col min="14329" max="14329" width="6.421875" style="19" customWidth="1"/>
    <col min="14330" max="14330" width="9.28125" style="19" customWidth="1"/>
    <col min="14331" max="14331" width="11.00390625" style="19" customWidth="1"/>
    <col min="14332" max="14332" width="9.8515625" style="19" customWidth="1"/>
    <col min="14333" max="14335" width="9.140625" style="19" hidden="1" customWidth="1"/>
    <col min="14336" max="14580" width="9.140625" style="19" customWidth="1"/>
    <col min="14581" max="14581" width="37.7109375" style="19" customWidth="1"/>
    <col min="14582" max="14582" width="7.57421875" style="19" customWidth="1"/>
    <col min="14583" max="14584" width="9.00390625" style="19" customWidth="1"/>
    <col min="14585" max="14585" width="6.421875" style="19" customWidth="1"/>
    <col min="14586" max="14586" width="9.28125" style="19" customWidth="1"/>
    <col min="14587" max="14587" width="11.00390625" style="19" customWidth="1"/>
    <col min="14588" max="14588" width="9.8515625" style="19" customWidth="1"/>
    <col min="14589" max="14591" width="9.140625" style="19" hidden="1" customWidth="1"/>
    <col min="14592" max="14836" width="9.140625" style="19" customWidth="1"/>
    <col min="14837" max="14837" width="37.7109375" style="19" customWidth="1"/>
    <col min="14838" max="14838" width="7.57421875" style="19" customWidth="1"/>
    <col min="14839" max="14840" width="9.00390625" style="19" customWidth="1"/>
    <col min="14841" max="14841" width="6.421875" style="19" customWidth="1"/>
    <col min="14842" max="14842" width="9.28125" style="19" customWidth="1"/>
    <col min="14843" max="14843" width="11.00390625" style="19" customWidth="1"/>
    <col min="14844" max="14844" width="9.8515625" style="19" customWidth="1"/>
    <col min="14845" max="14847" width="9.140625" style="19" hidden="1" customWidth="1"/>
    <col min="14848" max="15092" width="9.140625" style="19" customWidth="1"/>
    <col min="15093" max="15093" width="37.7109375" style="19" customWidth="1"/>
    <col min="15094" max="15094" width="7.57421875" style="19" customWidth="1"/>
    <col min="15095" max="15096" width="9.00390625" style="19" customWidth="1"/>
    <col min="15097" max="15097" width="6.421875" style="19" customWidth="1"/>
    <col min="15098" max="15098" width="9.28125" style="19" customWidth="1"/>
    <col min="15099" max="15099" width="11.00390625" style="19" customWidth="1"/>
    <col min="15100" max="15100" width="9.8515625" style="19" customWidth="1"/>
    <col min="15101" max="15103" width="9.140625" style="19" hidden="1" customWidth="1"/>
    <col min="15104" max="15348" width="9.140625" style="19" customWidth="1"/>
    <col min="15349" max="15349" width="37.7109375" style="19" customWidth="1"/>
    <col min="15350" max="15350" width="7.57421875" style="19" customWidth="1"/>
    <col min="15351" max="15352" width="9.00390625" style="19" customWidth="1"/>
    <col min="15353" max="15353" width="6.421875" style="19" customWidth="1"/>
    <col min="15354" max="15354" width="9.28125" style="19" customWidth="1"/>
    <col min="15355" max="15355" width="11.00390625" style="19" customWidth="1"/>
    <col min="15356" max="15356" width="9.8515625" style="19" customWidth="1"/>
    <col min="15357" max="15359" width="9.140625" style="19" hidden="1" customWidth="1"/>
    <col min="15360" max="15604" width="9.140625" style="19" customWidth="1"/>
    <col min="15605" max="15605" width="37.7109375" style="19" customWidth="1"/>
    <col min="15606" max="15606" width="7.57421875" style="19" customWidth="1"/>
    <col min="15607" max="15608" width="9.00390625" style="19" customWidth="1"/>
    <col min="15609" max="15609" width="6.421875" style="19" customWidth="1"/>
    <col min="15610" max="15610" width="9.28125" style="19" customWidth="1"/>
    <col min="15611" max="15611" width="11.00390625" style="19" customWidth="1"/>
    <col min="15612" max="15612" width="9.8515625" style="19" customWidth="1"/>
    <col min="15613" max="15615" width="9.140625" style="19" hidden="1" customWidth="1"/>
    <col min="15616" max="15860" width="9.140625" style="19" customWidth="1"/>
    <col min="15861" max="15861" width="37.7109375" style="19" customWidth="1"/>
    <col min="15862" max="15862" width="7.57421875" style="19" customWidth="1"/>
    <col min="15863" max="15864" width="9.00390625" style="19" customWidth="1"/>
    <col min="15865" max="15865" width="6.421875" style="19" customWidth="1"/>
    <col min="15866" max="15866" width="9.28125" style="19" customWidth="1"/>
    <col min="15867" max="15867" width="11.00390625" style="19" customWidth="1"/>
    <col min="15868" max="15868" width="9.8515625" style="19" customWidth="1"/>
    <col min="15869" max="15871" width="9.140625" style="19" hidden="1" customWidth="1"/>
    <col min="15872" max="16116" width="9.140625" style="19" customWidth="1"/>
    <col min="16117" max="16117" width="37.7109375" style="19" customWidth="1"/>
    <col min="16118" max="16118" width="7.57421875" style="19" customWidth="1"/>
    <col min="16119" max="16120" width="9.00390625" style="19" customWidth="1"/>
    <col min="16121" max="16121" width="6.421875" style="19" customWidth="1"/>
    <col min="16122" max="16122" width="9.28125" style="19" customWidth="1"/>
    <col min="16123" max="16123" width="11.00390625" style="19" customWidth="1"/>
    <col min="16124" max="16124" width="9.8515625" style="19" customWidth="1"/>
    <col min="16125" max="16127" width="9.140625" style="19" hidden="1" customWidth="1"/>
    <col min="16128" max="16134" width="9.140625" style="19" customWidth="1"/>
    <col min="16135" max="16384" width="9.140625" style="19" customWidth="1"/>
  </cols>
  <sheetData>
    <row r="2" spans="3:6" ht="15">
      <c r="C2" s="19" t="s">
        <v>123</v>
      </c>
      <c r="F2" s="20"/>
    </row>
    <row r="3" spans="3:6" ht="27" customHeight="1">
      <c r="C3" s="114" t="s">
        <v>257</v>
      </c>
      <c r="D3" s="114"/>
      <c r="E3" s="114"/>
      <c r="F3" s="114"/>
    </row>
    <row r="4" spans="3:6" ht="15">
      <c r="C4" s="19" t="s">
        <v>270</v>
      </c>
      <c r="F4" s="20"/>
    </row>
    <row r="5" ht="15">
      <c r="F5" s="20"/>
    </row>
    <row r="6" spans="1:6" ht="15">
      <c r="A6" s="115" t="s">
        <v>311</v>
      </c>
      <c r="B6" s="115"/>
      <c r="C6" s="115"/>
      <c r="D6" s="115"/>
      <c r="E6" s="115"/>
      <c r="F6" s="115"/>
    </row>
    <row r="7" ht="15">
      <c r="A7" s="21"/>
    </row>
    <row r="8" ht="15">
      <c r="F8" s="22" t="s">
        <v>98</v>
      </c>
    </row>
    <row r="9" spans="1:6" ht="48" customHeight="1">
      <c r="A9" s="23" t="s">
        <v>0</v>
      </c>
      <c r="B9" s="24" t="s">
        <v>124</v>
      </c>
      <c r="C9" s="24" t="s">
        <v>1</v>
      </c>
      <c r="D9" s="24" t="s">
        <v>2</v>
      </c>
      <c r="E9" s="24" t="s">
        <v>3</v>
      </c>
      <c r="F9" s="24" t="s">
        <v>271</v>
      </c>
    </row>
    <row r="10" spans="1:6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6" ht="24.75" customHeight="1">
      <c r="A11" s="50" t="s">
        <v>107</v>
      </c>
      <c r="B11" s="18"/>
      <c r="C11" s="18"/>
      <c r="D11" s="18"/>
      <c r="E11" s="18"/>
      <c r="F11" s="18"/>
    </row>
    <row r="12" spans="1:6" ht="15">
      <c r="A12" s="40" t="s">
        <v>4</v>
      </c>
      <c r="B12" s="20"/>
      <c r="C12" s="41"/>
      <c r="D12" s="41"/>
      <c r="E12" s="41"/>
      <c r="F12" s="26">
        <f>F13+F83+F92+F124+F149+F219+F229+F246+F278</f>
        <v>91233889</v>
      </c>
    </row>
    <row r="13" spans="1:6" ht="15">
      <c r="A13" s="1" t="s">
        <v>5</v>
      </c>
      <c r="B13" s="2" t="s">
        <v>6</v>
      </c>
      <c r="C13" s="3" t="s">
        <v>7</v>
      </c>
      <c r="D13" s="48"/>
      <c r="E13" s="48"/>
      <c r="F13" s="25">
        <f>F14+F19+F33+F39</f>
        <v>28204817.88</v>
      </c>
    </row>
    <row r="14" spans="1:6" s="21" customFormat="1" ht="36">
      <c r="A14" s="42" t="s">
        <v>51</v>
      </c>
      <c r="B14" s="43" t="s">
        <v>6</v>
      </c>
      <c r="C14" s="12" t="s">
        <v>8</v>
      </c>
      <c r="D14" s="15"/>
      <c r="E14" s="15"/>
      <c r="F14" s="32">
        <f>+F15</f>
        <v>1931004</v>
      </c>
    </row>
    <row r="15" spans="1:6" ht="36">
      <c r="A15" s="30" t="s">
        <v>52</v>
      </c>
      <c r="B15" s="53" t="s">
        <v>6</v>
      </c>
      <c r="C15" s="53" t="s">
        <v>8</v>
      </c>
      <c r="D15" s="53" t="s">
        <v>130</v>
      </c>
      <c r="E15" s="53"/>
      <c r="F15" s="26">
        <f aca="true" t="shared" si="0" ref="F15:F17">F16</f>
        <v>1931004</v>
      </c>
    </row>
    <row r="16" spans="1:6" ht="24">
      <c r="A16" s="52" t="s">
        <v>9</v>
      </c>
      <c r="B16" s="53" t="s">
        <v>6</v>
      </c>
      <c r="C16" s="53" t="s">
        <v>8</v>
      </c>
      <c r="D16" s="53" t="s">
        <v>130</v>
      </c>
      <c r="E16" s="53"/>
      <c r="F16" s="26">
        <f t="shared" si="0"/>
        <v>1931004</v>
      </c>
    </row>
    <row r="17" spans="1:10" ht="27.75" customHeight="1">
      <c r="A17" s="44" t="s">
        <v>65</v>
      </c>
      <c r="B17" s="4" t="s">
        <v>6</v>
      </c>
      <c r="C17" s="4" t="s">
        <v>8</v>
      </c>
      <c r="D17" s="4" t="s">
        <v>130</v>
      </c>
      <c r="E17" s="4" t="s">
        <v>54</v>
      </c>
      <c r="F17" s="28">
        <f t="shared" si="0"/>
        <v>1931004</v>
      </c>
      <c r="H17" s="64"/>
      <c r="I17" s="64"/>
      <c r="J17" s="64"/>
    </row>
    <row r="18" spans="1:6" ht="27.75" customHeight="1">
      <c r="A18" s="44" t="s">
        <v>66</v>
      </c>
      <c r="B18" s="4" t="s">
        <v>6</v>
      </c>
      <c r="C18" s="4" t="s">
        <v>8</v>
      </c>
      <c r="D18" s="4" t="s">
        <v>130</v>
      </c>
      <c r="E18" s="4" t="s">
        <v>56</v>
      </c>
      <c r="F18" s="29">
        <v>1931004</v>
      </c>
    </row>
    <row r="19" spans="1:6" ht="36">
      <c r="A19" s="38" t="s">
        <v>10</v>
      </c>
      <c r="B19" s="12" t="s">
        <v>6</v>
      </c>
      <c r="C19" s="12" t="s">
        <v>11</v>
      </c>
      <c r="D19" s="15"/>
      <c r="E19" s="15"/>
      <c r="F19" s="32">
        <f>F29+F20</f>
        <v>9887700</v>
      </c>
    </row>
    <row r="20" spans="1:6" ht="36">
      <c r="A20" s="30" t="s">
        <v>242</v>
      </c>
      <c r="B20" s="53" t="s">
        <v>6</v>
      </c>
      <c r="C20" s="53" t="s">
        <v>11</v>
      </c>
      <c r="D20" s="53" t="s">
        <v>131</v>
      </c>
      <c r="E20" s="53"/>
      <c r="F20" s="26">
        <f aca="true" t="shared" si="1" ref="F20:F21">F21</f>
        <v>8873026</v>
      </c>
    </row>
    <row r="21" spans="1:6" ht="24">
      <c r="A21" s="52" t="s">
        <v>129</v>
      </c>
      <c r="B21" s="53" t="s">
        <v>6</v>
      </c>
      <c r="C21" s="54" t="s">
        <v>11</v>
      </c>
      <c r="D21" s="53" t="s">
        <v>132</v>
      </c>
      <c r="E21" s="53"/>
      <c r="F21" s="26">
        <f t="shared" si="1"/>
        <v>8873026</v>
      </c>
    </row>
    <row r="22" spans="1:6" ht="15">
      <c r="A22" s="52" t="s">
        <v>53</v>
      </c>
      <c r="B22" s="53" t="s">
        <v>6</v>
      </c>
      <c r="C22" s="53" t="s">
        <v>11</v>
      </c>
      <c r="D22" s="53" t="s">
        <v>133</v>
      </c>
      <c r="E22" s="53"/>
      <c r="F22" s="26">
        <f>F23+F25+F27</f>
        <v>8873026</v>
      </c>
    </row>
    <row r="23" spans="1:6" ht="48">
      <c r="A23" s="45" t="s">
        <v>85</v>
      </c>
      <c r="B23" s="4" t="s">
        <v>6</v>
      </c>
      <c r="C23" s="4" t="s">
        <v>11</v>
      </c>
      <c r="D23" s="4" t="s">
        <v>133</v>
      </c>
      <c r="E23" s="4" t="s">
        <v>54</v>
      </c>
      <c r="F23" s="28">
        <f>F24</f>
        <v>6877026</v>
      </c>
    </row>
    <row r="24" spans="1:6" ht="24">
      <c r="A24" s="46" t="s">
        <v>94</v>
      </c>
      <c r="B24" s="4" t="s">
        <v>6</v>
      </c>
      <c r="C24" s="4" t="s">
        <v>11</v>
      </c>
      <c r="D24" s="4" t="s">
        <v>133</v>
      </c>
      <c r="E24" s="4" t="s">
        <v>56</v>
      </c>
      <c r="F24" s="29">
        <v>6877026</v>
      </c>
    </row>
    <row r="25" spans="1:6" ht="24">
      <c r="A25" s="44" t="s">
        <v>65</v>
      </c>
      <c r="B25" s="27" t="s">
        <v>6</v>
      </c>
      <c r="C25" s="4" t="s">
        <v>11</v>
      </c>
      <c r="D25" s="4" t="s">
        <v>133</v>
      </c>
      <c r="E25" s="4" t="s">
        <v>57</v>
      </c>
      <c r="F25" s="28">
        <f>F26</f>
        <v>1961000</v>
      </c>
    </row>
    <row r="26" spans="1:6" ht="24">
      <c r="A26" s="44" t="s">
        <v>66</v>
      </c>
      <c r="B26" s="27" t="s">
        <v>6</v>
      </c>
      <c r="C26" s="4" t="s">
        <v>11</v>
      </c>
      <c r="D26" s="4" t="s">
        <v>133</v>
      </c>
      <c r="E26" s="4" t="s">
        <v>58</v>
      </c>
      <c r="F26" s="29">
        <v>1961000</v>
      </c>
    </row>
    <row r="27" spans="1:6" ht="15">
      <c r="A27" s="46" t="s">
        <v>47</v>
      </c>
      <c r="B27" s="27" t="s">
        <v>6</v>
      </c>
      <c r="C27" s="4" t="s">
        <v>11</v>
      </c>
      <c r="D27" s="4" t="s">
        <v>133</v>
      </c>
      <c r="E27" s="4" t="s">
        <v>59</v>
      </c>
      <c r="F27" s="28">
        <f>F28</f>
        <v>35000</v>
      </c>
    </row>
    <row r="28" spans="1:6" ht="15">
      <c r="A28" s="46" t="s">
        <v>67</v>
      </c>
      <c r="B28" s="27" t="s">
        <v>6</v>
      </c>
      <c r="C28" s="4" t="s">
        <v>11</v>
      </c>
      <c r="D28" s="4" t="s">
        <v>133</v>
      </c>
      <c r="E28" s="4" t="s">
        <v>60</v>
      </c>
      <c r="F28" s="29">
        <v>35000</v>
      </c>
    </row>
    <row r="29" spans="1:6" ht="15">
      <c r="A29" s="30" t="s">
        <v>61</v>
      </c>
      <c r="B29" s="53" t="s">
        <v>6</v>
      </c>
      <c r="C29" s="53" t="s">
        <v>11</v>
      </c>
      <c r="D29" s="53" t="s">
        <v>134</v>
      </c>
      <c r="E29" s="53"/>
      <c r="F29" s="26">
        <f aca="true" t="shared" si="2" ref="F29:F31">F30</f>
        <v>1014674</v>
      </c>
    </row>
    <row r="30" spans="1:6" ht="24">
      <c r="A30" s="52" t="s">
        <v>62</v>
      </c>
      <c r="B30" s="53" t="s">
        <v>6</v>
      </c>
      <c r="C30" s="53" t="s">
        <v>11</v>
      </c>
      <c r="D30" s="53" t="s">
        <v>135</v>
      </c>
      <c r="E30" s="53"/>
      <c r="F30" s="26">
        <f t="shared" si="2"/>
        <v>1014674</v>
      </c>
    </row>
    <row r="31" spans="1:6" ht="48">
      <c r="A31" s="45" t="s">
        <v>85</v>
      </c>
      <c r="B31" s="4" t="s">
        <v>6</v>
      </c>
      <c r="C31" s="4" t="s">
        <v>11</v>
      </c>
      <c r="D31" s="4" t="s">
        <v>135</v>
      </c>
      <c r="E31" s="4" t="s">
        <v>54</v>
      </c>
      <c r="F31" s="28">
        <f t="shared" si="2"/>
        <v>1014674</v>
      </c>
    </row>
    <row r="32" spans="1:6" ht="24">
      <c r="A32" s="46" t="s">
        <v>80</v>
      </c>
      <c r="B32" s="4" t="s">
        <v>6</v>
      </c>
      <c r="C32" s="4" t="s">
        <v>11</v>
      </c>
      <c r="D32" s="4" t="s">
        <v>135</v>
      </c>
      <c r="E32" s="4" t="s">
        <v>56</v>
      </c>
      <c r="F32" s="29">
        <v>1014674</v>
      </c>
    </row>
    <row r="33" spans="1:6" ht="15">
      <c r="A33" s="11" t="s">
        <v>12</v>
      </c>
      <c r="B33" s="12" t="s">
        <v>6</v>
      </c>
      <c r="C33" s="13" t="s">
        <v>13</v>
      </c>
      <c r="D33" s="8"/>
      <c r="E33" s="56"/>
      <c r="F33" s="32">
        <f aca="true" t="shared" si="3" ref="F33:F37">F34</f>
        <v>400000</v>
      </c>
    </row>
    <row r="34" spans="1:6" ht="36">
      <c r="A34" s="30" t="s">
        <v>89</v>
      </c>
      <c r="B34" s="55" t="s">
        <v>6</v>
      </c>
      <c r="C34" s="53" t="s">
        <v>13</v>
      </c>
      <c r="D34" s="53" t="s">
        <v>139</v>
      </c>
      <c r="E34" s="4"/>
      <c r="F34" s="26">
        <f aca="true" t="shared" si="4" ref="F34:F35">F35</f>
        <v>400000</v>
      </c>
    </row>
    <row r="35" spans="1:6" ht="24">
      <c r="A35" s="14" t="s">
        <v>138</v>
      </c>
      <c r="B35" s="55" t="s">
        <v>6</v>
      </c>
      <c r="C35" s="53" t="s">
        <v>13</v>
      </c>
      <c r="D35" s="53" t="s">
        <v>140</v>
      </c>
      <c r="E35" s="4"/>
      <c r="F35" s="26">
        <f t="shared" si="4"/>
        <v>400000</v>
      </c>
    </row>
    <row r="36" spans="1:6" ht="15">
      <c r="A36" s="14" t="s">
        <v>63</v>
      </c>
      <c r="B36" s="55" t="s">
        <v>6</v>
      </c>
      <c r="C36" s="53" t="s">
        <v>13</v>
      </c>
      <c r="D36" s="53" t="s">
        <v>233</v>
      </c>
      <c r="E36" s="53"/>
      <c r="F36" s="26">
        <f t="shared" si="3"/>
        <v>400000</v>
      </c>
    </row>
    <row r="37" spans="1:6" ht="15">
      <c r="A37" s="7" t="s">
        <v>47</v>
      </c>
      <c r="B37" s="27" t="s">
        <v>6</v>
      </c>
      <c r="C37" s="4" t="s">
        <v>13</v>
      </c>
      <c r="D37" s="4" t="s">
        <v>233</v>
      </c>
      <c r="E37" s="4">
        <v>800</v>
      </c>
      <c r="F37" s="28">
        <f t="shared" si="3"/>
        <v>400000</v>
      </c>
    </row>
    <row r="38" spans="1:6" ht="15">
      <c r="A38" s="7" t="s">
        <v>64</v>
      </c>
      <c r="B38" s="27" t="s">
        <v>6</v>
      </c>
      <c r="C38" s="4" t="s">
        <v>13</v>
      </c>
      <c r="D38" s="4" t="s">
        <v>233</v>
      </c>
      <c r="E38" s="4">
        <v>870</v>
      </c>
      <c r="F38" s="29">
        <v>400000</v>
      </c>
    </row>
    <row r="39" spans="1:6" ht="15">
      <c r="A39" s="11" t="s">
        <v>14</v>
      </c>
      <c r="B39" s="12" t="s">
        <v>6</v>
      </c>
      <c r="C39" s="13" t="s">
        <v>15</v>
      </c>
      <c r="D39" s="15"/>
      <c r="E39" s="15"/>
      <c r="F39" s="32">
        <f>+F50+F55+F40+F68+F76</f>
        <v>15986113.879999999</v>
      </c>
    </row>
    <row r="40" spans="1:6" ht="36">
      <c r="A40" s="30" t="s">
        <v>69</v>
      </c>
      <c r="B40" s="55" t="s">
        <v>6</v>
      </c>
      <c r="C40" s="53" t="s">
        <v>15</v>
      </c>
      <c r="D40" s="53" t="s">
        <v>142</v>
      </c>
      <c r="E40" s="4"/>
      <c r="F40" s="26">
        <f>F41</f>
        <v>5480608</v>
      </c>
    </row>
    <row r="41" spans="1:6" ht="36">
      <c r="A41" s="60" t="s">
        <v>141</v>
      </c>
      <c r="B41" s="55" t="s">
        <v>6</v>
      </c>
      <c r="C41" s="53" t="s">
        <v>15</v>
      </c>
      <c r="D41" s="53" t="s">
        <v>143</v>
      </c>
      <c r="E41" s="4"/>
      <c r="F41" s="26">
        <f>F42+F47</f>
        <v>5480608</v>
      </c>
    </row>
    <row r="42" spans="1:6" ht="36">
      <c r="A42" s="60" t="s">
        <v>86</v>
      </c>
      <c r="B42" s="53" t="s">
        <v>6</v>
      </c>
      <c r="C42" s="53" t="s">
        <v>15</v>
      </c>
      <c r="D42" s="53" t="s">
        <v>144</v>
      </c>
      <c r="E42" s="53"/>
      <c r="F42" s="26">
        <f>F43+F45</f>
        <v>4975608</v>
      </c>
    </row>
    <row r="43" spans="1:6" ht="48">
      <c r="A43" s="45" t="s">
        <v>85</v>
      </c>
      <c r="B43" s="4" t="s">
        <v>6</v>
      </c>
      <c r="C43" s="4" t="s">
        <v>15</v>
      </c>
      <c r="D43" s="4" t="s">
        <v>144</v>
      </c>
      <c r="E43" s="4" t="s">
        <v>54</v>
      </c>
      <c r="F43" s="28">
        <f>F44</f>
        <v>4945608</v>
      </c>
    </row>
    <row r="44" spans="1:6" ht="24">
      <c r="A44" s="45" t="s">
        <v>55</v>
      </c>
      <c r="B44" s="4" t="s">
        <v>6</v>
      </c>
      <c r="C44" s="4" t="s">
        <v>15</v>
      </c>
      <c r="D44" s="4" t="s">
        <v>144</v>
      </c>
      <c r="E44" s="4" t="s">
        <v>56</v>
      </c>
      <c r="F44" s="29">
        <v>4945608</v>
      </c>
    </row>
    <row r="45" spans="1:6" ht="24">
      <c r="A45" s="44" t="s">
        <v>65</v>
      </c>
      <c r="B45" s="5" t="s">
        <v>6</v>
      </c>
      <c r="C45" s="4" t="s">
        <v>15</v>
      </c>
      <c r="D45" s="4" t="s">
        <v>144</v>
      </c>
      <c r="E45" s="5" t="s">
        <v>57</v>
      </c>
      <c r="F45" s="28">
        <f>F46</f>
        <v>30000</v>
      </c>
    </row>
    <row r="46" spans="1:6" ht="24">
      <c r="A46" s="44" t="s">
        <v>66</v>
      </c>
      <c r="B46" s="5" t="s">
        <v>6</v>
      </c>
      <c r="C46" s="4" t="s">
        <v>15</v>
      </c>
      <c r="D46" s="4" t="s">
        <v>144</v>
      </c>
      <c r="E46" s="5" t="s">
        <v>58</v>
      </c>
      <c r="F46" s="29">
        <v>30000</v>
      </c>
    </row>
    <row r="47" spans="1:6" ht="36">
      <c r="A47" s="61" t="s">
        <v>146</v>
      </c>
      <c r="B47" s="53" t="s">
        <v>147</v>
      </c>
      <c r="C47" s="53" t="s">
        <v>15</v>
      </c>
      <c r="D47" s="53" t="s">
        <v>145</v>
      </c>
      <c r="E47" s="53"/>
      <c r="F47" s="26">
        <f aca="true" t="shared" si="5" ref="F47:F48">F48</f>
        <v>505000</v>
      </c>
    </row>
    <row r="48" spans="1:6" ht="24">
      <c r="A48" s="44" t="s">
        <v>65</v>
      </c>
      <c r="B48" s="4" t="s">
        <v>6</v>
      </c>
      <c r="C48" s="4" t="s">
        <v>15</v>
      </c>
      <c r="D48" s="4" t="s">
        <v>145</v>
      </c>
      <c r="E48" s="4" t="s">
        <v>57</v>
      </c>
      <c r="F48" s="28">
        <f t="shared" si="5"/>
        <v>505000</v>
      </c>
    </row>
    <row r="49" spans="1:6" ht="24">
      <c r="A49" s="44" t="s">
        <v>66</v>
      </c>
      <c r="B49" s="4" t="s">
        <v>6</v>
      </c>
      <c r="C49" s="4" t="s">
        <v>15</v>
      </c>
      <c r="D49" s="4" t="s">
        <v>145</v>
      </c>
      <c r="E49" s="4" t="s">
        <v>58</v>
      </c>
      <c r="F49" s="29">
        <v>505000</v>
      </c>
    </row>
    <row r="50" spans="1:6" ht="36">
      <c r="A50" s="30" t="s">
        <v>68</v>
      </c>
      <c r="B50" s="55" t="s">
        <v>6</v>
      </c>
      <c r="C50" s="53" t="s">
        <v>15</v>
      </c>
      <c r="D50" s="53" t="s">
        <v>150</v>
      </c>
      <c r="E50" s="4"/>
      <c r="F50" s="26">
        <f aca="true" t="shared" si="6" ref="F50:F51">F51</f>
        <v>792000</v>
      </c>
    </row>
    <row r="51" spans="1:6" ht="24">
      <c r="A51" s="14" t="s">
        <v>148</v>
      </c>
      <c r="B51" s="55" t="s">
        <v>6</v>
      </c>
      <c r="C51" s="53" t="s">
        <v>15</v>
      </c>
      <c r="D51" s="53" t="s">
        <v>235</v>
      </c>
      <c r="E51" s="4"/>
      <c r="F51" s="26">
        <f t="shared" si="6"/>
        <v>792000</v>
      </c>
    </row>
    <row r="52" spans="1:6" ht="15">
      <c r="A52" s="14" t="s">
        <v>236</v>
      </c>
      <c r="B52" s="55" t="s">
        <v>6</v>
      </c>
      <c r="C52" s="53" t="s">
        <v>15</v>
      </c>
      <c r="D52" s="53" t="s">
        <v>149</v>
      </c>
      <c r="E52" s="53"/>
      <c r="F52" s="26">
        <f aca="true" t="shared" si="7" ref="F52:F53">F53</f>
        <v>792000</v>
      </c>
    </row>
    <row r="53" spans="1:6" ht="24">
      <c r="A53" s="44" t="s">
        <v>65</v>
      </c>
      <c r="B53" s="27" t="s">
        <v>6</v>
      </c>
      <c r="C53" s="4" t="s">
        <v>15</v>
      </c>
      <c r="D53" s="4" t="s">
        <v>149</v>
      </c>
      <c r="E53" s="4" t="s">
        <v>57</v>
      </c>
      <c r="F53" s="28">
        <f t="shared" si="7"/>
        <v>792000</v>
      </c>
    </row>
    <row r="54" spans="1:6" ht="24">
      <c r="A54" s="44" t="s">
        <v>66</v>
      </c>
      <c r="B54" s="27" t="s">
        <v>6</v>
      </c>
      <c r="C54" s="4" t="s">
        <v>15</v>
      </c>
      <c r="D54" s="4" t="s">
        <v>149</v>
      </c>
      <c r="E54" s="4" t="s">
        <v>58</v>
      </c>
      <c r="F54" s="29">
        <v>792000</v>
      </c>
    </row>
    <row r="55" spans="1:6" ht="24">
      <c r="A55" s="30" t="s">
        <v>290</v>
      </c>
      <c r="B55" s="55" t="s">
        <v>6</v>
      </c>
      <c r="C55" s="53" t="s">
        <v>15</v>
      </c>
      <c r="D55" s="53" t="s">
        <v>179</v>
      </c>
      <c r="E55" s="53"/>
      <c r="F55" s="26">
        <f>F56+F60+F64</f>
        <v>950000</v>
      </c>
    </row>
    <row r="56" spans="1:6" ht="24">
      <c r="A56" s="52" t="s">
        <v>291</v>
      </c>
      <c r="B56" s="55" t="s">
        <v>6</v>
      </c>
      <c r="C56" s="53" t="s">
        <v>15</v>
      </c>
      <c r="D56" s="53" t="s">
        <v>180</v>
      </c>
      <c r="E56" s="53"/>
      <c r="F56" s="26">
        <f aca="true" t="shared" si="8" ref="F56:F58">F57</f>
        <v>200000</v>
      </c>
    </row>
    <row r="57" spans="1:6" s="21" customFormat="1" ht="15">
      <c r="A57" s="52" t="s">
        <v>328</v>
      </c>
      <c r="B57" s="55" t="s">
        <v>6</v>
      </c>
      <c r="C57" s="53" t="s">
        <v>15</v>
      </c>
      <c r="D57" s="53" t="s">
        <v>181</v>
      </c>
      <c r="E57" s="53"/>
      <c r="F57" s="26">
        <f t="shared" si="8"/>
        <v>200000</v>
      </c>
    </row>
    <row r="58" spans="1:6" ht="24">
      <c r="A58" s="44" t="s">
        <v>65</v>
      </c>
      <c r="B58" s="27" t="s">
        <v>6</v>
      </c>
      <c r="C58" s="4" t="s">
        <v>15</v>
      </c>
      <c r="D58" s="4" t="s">
        <v>181</v>
      </c>
      <c r="E58" s="4" t="s">
        <v>57</v>
      </c>
      <c r="F58" s="28">
        <f t="shared" si="8"/>
        <v>200000</v>
      </c>
    </row>
    <row r="59" spans="1:6" ht="24">
      <c r="A59" s="44" t="s">
        <v>66</v>
      </c>
      <c r="B59" s="27" t="s">
        <v>6</v>
      </c>
      <c r="C59" s="4" t="s">
        <v>15</v>
      </c>
      <c r="D59" s="4" t="s">
        <v>181</v>
      </c>
      <c r="E59" s="4" t="s">
        <v>58</v>
      </c>
      <c r="F59" s="29">
        <v>200000</v>
      </c>
    </row>
    <row r="60" spans="1:6" ht="24">
      <c r="A60" s="52" t="s">
        <v>292</v>
      </c>
      <c r="B60" s="55" t="s">
        <v>6</v>
      </c>
      <c r="C60" s="53" t="s">
        <v>15</v>
      </c>
      <c r="D60" s="53" t="s">
        <v>294</v>
      </c>
      <c r="E60" s="53"/>
      <c r="F60" s="26">
        <f aca="true" t="shared" si="9" ref="F60:F62">F61</f>
        <v>190000</v>
      </c>
    </row>
    <row r="61" spans="1:6" s="21" customFormat="1" ht="15">
      <c r="A61" s="52" t="s">
        <v>299</v>
      </c>
      <c r="B61" s="55" t="s">
        <v>6</v>
      </c>
      <c r="C61" s="53" t="s">
        <v>15</v>
      </c>
      <c r="D61" s="53" t="s">
        <v>296</v>
      </c>
      <c r="E61" s="53"/>
      <c r="F61" s="26">
        <f t="shared" si="9"/>
        <v>190000</v>
      </c>
    </row>
    <row r="62" spans="1:6" ht="24">
      <c r="A62" s="44" t="s">
        <v>65</v>
      </c>
      <c r="B62" s="27" t="s">
        <v>6</v>
      </c>
      <c r="C62" s="4" t="s">
        <v>15</v>
      </c>
      <c r="D62" s="4" t="s">
        <v>296</v>
      </c>
      <c r="E62" s="4" t="s">
        <v>57</v>
      </c>
      <c r="F62" s="28">
        <f t="shared" si="9"/>
        <v>190000</v>
      </c>
    </row>
    <row r="63" spans="1:6" ht="24">
      <c r="A63" s="44" t="s">
        <v>66</v>
      </c>
      <c r="B63" s="27" t="s">
        <v>6</v>
      </c>
      <c r="C63" s="4" t="s">
        <v>15</v>
      </c>
      <c r="D63" s="4" t="s">
        <v>296</v>
      </c>
      <c r="E63" s="4" t="s">
        <v>58</v>
      </c>
      <c r="F63" s="29">
        <v>190000</v>
      </c>
    </row>
    <row r="64" spans="1:6" ht="24">
      <c r="A64" s="52" t="s">
        <v>293</v>
      </c>
      <c r="B64" s="55" t="s">
        <v>6</v>
      </c>
      <c r="C64" s="53" t="s">
        <v>15</v>
      </c>
      <c r="D64" s="53" t="s">
        <v>295</v>
      </c>
      <c r="E64" s="53"/>
      <c r="F64" s="26">
        <f aca="true" t="shared" si="10" ref="F64:F66">F65</f>
        <v>560000</v>
      </c>
    </row>
    <row r="65" spans="1:6" s="21" customFormat="1" ht="15">
      <c r="A65" s="52" t="s">
        <v>300</v>
      </c>
      <c r="B65" s="55" t="s">
        <v>6</v>
      </c>
      <c r="C65" s="53" t="s">
        <v>15</v>
      </c>
      <c r="D65" s="53" t="s">
        <v>297</v>
      </c>
      <c r="E65" s="53"/>
      <c r="F65" s="26">
        <f t="shared" si="10"/>
        <v>560000</v>
      </c>
    </row>
    <row r="66" spans="1:6" ht="24">
      <c r="A66" s="44" t="s">
        <v>65</v>
      </c>
      <c r="B66" s="27" t="s">
        <v>6</v>
      </c>
      <c r="C66" s="4" t="s">
        <v>15</v>
      </c>
      <c r="D66" s="4" t="s">
        <v>297</v>
      </c>
      <c r="E66" s="4" t="s">
        <v>57</v>
      </c>
      <c r="F66" s="28">
        <f t="shared" si="10"/>
        <v>560000</v>
      </c>
    </row>
    <row r="67" spans="1:6" ht="24">
      <c r="A67" s="44" t="s">
        <v>66</v>
      </c>
      <c r="B67" s="27" t="s">
        <v>6</v>
      </c>
      <c r="C67" s="4" t="s">
        <v>15</v>
      </c>
      <c r="D67" s="4" t="s">
        <v>297</v>
      </c>
      <c r="E67" s="4" t="s">
        <v>58</v>
      </c>
      <c r="F67" s="29">
        <v>560000</v>
      </c>
    </row>
    <row r="68" spans="1:6" ht="36">
      <c r="A68" s="30" t="s">
        <v>74</v>
      </c>
      <c r="B68" s="53" t="s">
        <v>6</v>
      </c>
      <c r="C68" s="53" t="s">
        <v>15</v>
      </c>
      <c r="D68" s="53" t="s">
        <v>152</v>
      </c>
      <c r="E68" s="4"/>
      <c r="F68" s="26">
        <f>F69</f>
        <v>8384725.88</v>
      </c>
    </row>
    <row r="69" spans="1:6" ht="36">
      <c r="A69" s="51" t="s">
        <v>216</v>
      </c>
      <c r="B69" s="53" t="s">
        <v>6</v>
      </c>
      <c r="C69" s="53" t="s">
        <v>15</v>
      </c>
      <c r="D69" s="53" t="s">
        <v>151</v>
      </c>
      <c r="E69" s="4"/>
      <c r="F69" s="26">
        <f>F70+F73</f>
        <v>8384725.88</v>
      </c>
    </row>
    <row r="70" spans="1:6" ht="15">
      <c r="A70" s="51" t="s">
        <v>286</v>
      </c>
      <c r="B70" s="53" t="s">
        <v>6</v>
      </c>
      <c r="C70" s="53" t="s">
        <v>15</v>
      </c>
      <c r="D70" s="53" t="s">
        <v>285</v>
      </c>
      <c r="E70" s="4"/>
      <c r="F70" s="26">
        <f aca="true" t="shared" si="11" ref="F70:F71">F71</f>
        <v>150000</v>
      </c>
    </row>
    <row r="71" spans="1:6" ht="24">
      <c r="A71" s="44" t="s">
        <v>65</v>
      </c>
      <c r="B71" s="4" t="s">
        <v>6</v>
      </c>
      <c r="C71" s="4" t="s">
        <v>15</v>
      </c>
      <c r="D71" s="4" t="s">
        <v>285</v>
      </c>
      <c r="E71" s="4" t="s">
        <v>57</v>
      </c>
      <c r="F71" s="28">
        <f t="shared" si="11"/>
        <v>150000</v>
      </c>
    </row>
    <row r="72" spans="1:6" ht="24">
      <c r="A72" s="44" t="s">
        <v>66</v>
      </c>
      <c r="B72" s="4" t="s">
        <v>6</v>
      </c>
      <c r="C72" s="4" t="s">
        <v>15</v>
      </c>
      <c r="D72" s="4" t="s">
        <v>285</v>
      </c>
      <c r="E72" s="4" t="s">
        <v>58</v>
      </c>
      <c r="F72" s="29">
        <v>150000</v>
      </c>
    </row>
    <row r="73" spans="1:6" ht="24">
      <c r="A73" s="51" t="s">
        <v>230</v>
      </c>
      <c r="B73" s="53" t="s">
        <v>6</v>
      </c>
      <c r="C73" s="53" t="s">
        <v>15</v>
      </c>
      <c r="D73" s="53" t="s">
        <v>262</v>
      </c>
      <c r="E73" s="53"/>
      <c r="F73" s="26">
        <f aca="true" t="shared" si="12" ref="F73:F74">F74</f>
        <v>8234725.88</v>
      </c>
    </row>
    <row r="74" spans="1:6" ht="24">
      <c r="A74" s="44" t="s">
        <v>65</v>
      </c>
      <c r="B74" s="4" t="s">
        <v>6</v>
      </c>
      <c r="C74" s="4" t="s">
        <v>15</v>
      </c>
      <c r="D74" s="4" t="s">
        <v>262</v>
      </c>
      <c r="E74" s="4" t="s">
        <v>57</v>
      </c>
      <c r="F74" s="28">
        <f t="shared" si="12"/>
        <v>8234725.88</v>
      </c>
    </row>
    <row r="75" spans="1:6" ht="24">
      <c r="A75" s="44" t="s">
        <v>66</v>
      </c>
      <c r="B75" s="4" t="s">
        <v>6</v>
      </c>
      <c r="C75" s="4" t="s">
        <v>15</v>
      </c>
      <c r="D75" s="4" t="s">
        <v>262</v>
      </c>
      <c r="E75" s="4" t="s">
        <v>58</v>
      </c>
      <c r="F75" s="29">
        <v>8234725.88</v>
      </c>
    </row>
    <row r="76" spans="1:6" ht="36">
      <c r="A76" s="47" t="s">
        <v>242</v>
      </c>
      <c r="B76" s="53" t="s">
        <v>6</v>
      </c>
      <c r="C76" s="54" t="s">
        <v>15</v>
      </c>
      <c r="D76" s="53" t="s">
        <v>131</v>
      </c>
      <c r="E76" s="5"/>
      <c r="F76" s="26">
        <f>F77</f>
        <v>378780</v>
      </c>
    </row>
    <row r="77" spans="1:6" ht="24">
      <c r="A77" s="50" t="s">
        <v>129</v>
      </c>
      <c r="B77" s="53" t="s">
        <v>6</v>
      </c>
      <c r="C77" s="54" t="s">
        <v>15</v>
      </c>
      <c r="D77" s="53" t="s">
        <v>132</v>
      </c>
      <c r="E77" s="5"/>
      <c r="F77" s="26">
        <f>F78</f>
        <v>378780</v>
      </c>
    </row>
    <row r="78" spans="1:6" ht="15">
      <c r="A78" s="21" t="s">
        <v>120</v>
      </c>
      <c r="B78" s="53" t="s">
        <v>6</v>
      </c>
      <c r="C78" s="54" t="s">
        <v>15</v>
      </c>
      <c r="D78" s="55" t="s">
        <v>312</v>
      </c>
      <c r="E78" s="54"/>
      <c r="F78" s="26">
        <f>F79+F81</f>
        <v>378780</v>
      </c>
    </row>
    <row r="79" spans="1:6" ht="24">
      <c r="A79" s="44" t="s">
        <v>65</v>
      </c>
      <c r="B79" s="4" t="s">
        <v>6</v>
      </c>
      <c r="C79" s="5" t="s">
        <v>15</v>
      </c>
      <c r="D79" s="27" t="s">
        <v>312</v>
      </c>
      <c r="E79" s="5" t="s">
        <v>57</v>
      </c>
      <c r="F79" s="28">
        <f>F80</f>
        <v>328780</v>
      </c>
    </row>
    <row r="80" spans="1:6" ht="24">
      <c r="A80" s="44" t="s">
        <v>66</v>
      </c>
      <c r="B80" s="4" t="s">
        <v>6</v>
      </c>
      <c r="C80" s="5" t="s">
        <v>15</v>
      </c>
      <c r="D80" s="27" t="s">
        <v>312</v>
      </c>
      <c r="E80" s="5" t="s">
        <v>58</v>
      </c>
      <c r="F80" s="29">
        <v>328780</v>
      </c>
    </row>
    <row r="81" spans="1:6" ht="15">
      <c r="A81" s="6" t="s">
        <v>47</v>
      </c>
      <c r="B81" s="4" t="s">
        <v>6</v>
      </c>
      <c r="C81" s="5" t="s">
        <v>15</v>
      </c>
      <c r="D81" s="27" t="s">
        <v>312</v>
      </c>
      <c r="E81" s="5" t="s">
        <v>59</v>
      </c>
      <c r="F81" s="28">
        <f>F82</f>
        <v>50000</v>
      </c>
    </row>
    <row r="82" spans="1:6" ht="15">
      <c r="A82" s="49" t="s">
        <v>67</v>
      </c>
      <c r="B82" s="4" t="s">
        <v>6</v>
      </c>
      <c r="C82" s="5" t="s">
        <v>15</v>
      </c>
      <c r="D82" s="27" t="s">
        <v>312</v>
      </c>
      <c r="E82" s="5" t="s">
        <v>60</v>
      </c>
      <c r="F82" s="29">
        <v>50000</v>
      </c>
    </row>
    <row r="83" spans="1:6" ht="15">
      <c r="A83" s="1" t="s">
        <v>16</v>
      </c>
      <c r="B83" s="2" t="s">
        <v>6</v>
      </c>
      <c r="C83" s="3" t="s">
        <v>17</v>
      </c>
      <c r="D83" s="35" t="s">
        <v>78</v>
      </c>
      <c r="E83" s="3" t="s">
        <v>78</v>
      </c>
      <c r="F83" s="25">
        <f aca="true" t="shared" si="13" ref="F83:F88">F84</f>
        <v>301177</v>
      </c>
    </row>
    <row r="84" spans="1:6" ht="15">
      <c r="A84" s="11" t="s">
        <v>18</v>
      </c>
      <c r="B84" s="12" t="s">
        <v>6</v>
      </c>
      <c r="C84" s="13" t="s">
        <v>19</v>
      </c>
      <c r="D84" s="36" t="s">
        <v>78</v>
      </c>
      <c r="E84" s="8" t="s">
        <v>78</v>
      </c>
      <c r="F84" s="31">
        <f t="shared" si="13"/>
        <v>301177</v>
      </c>
    </row>
    <row r="85" spans="1:6" ht="24">
      <c r="A85" s="30" t="s">
        <v>90</v>
      </c>
      <c r="B85" s="53" t="s">
        <v>6</v>
      </c>
      <c r="C85" s="53" t="s">
        <v>19</v>
      </c>
      <c r="D85" s="53" t="s">
        <v>153</v>
      </c>
      <c r="E85" s="5" t="s">
        <v>78</v>
      </c>
      <c r="F85" s="26">
        <f t="shared" si="13"/>
        <v>301177</v>
      </c>
    </row>
    <row r="86" spans="1:6" ht="15">
      <c r="A86" s="51" t="s">
        <v>77</v>
      </c>
      <c r="B86" s="53" t="s">
        <v>6</v>
      </c>
      <c r="C86" s="54" t="s">
        <v>19</v>
      </c>
      <c r="D86" s="55" t="s">
        <v>154</v>
      </c>
      <c r="E86" s="54" t="s">
        <v>78</v>
      </c>
      <c r="F86" s="26">
        <f t="shared" si="13"/>
        <v>301177</v>
      </c>
    </row>
    <row r="87" spans="1:6" ht="24">
      <c r="A87" s="51" t="s">
        <v>20</v>
      </c>
      <c r="B87" s="53" t="s">
        <v>6</v>
      </c>
      <c r="C87" s="54" t="s">
        <v>19</v>
      </c>
      <c r="D87" s="55" t="s">
        <v>155</v>
      </c>
      <c r="E87" s="54" t="s">
        <v>78</v>
      </c>
      <c r="F87" s="26">
        <f>F88+F90</f>
        <v>301177</v>
      </c>
    </row>
    <row r="88" spans="1:6" ht="48">
      <c r="A88" s="6" t="s">
        <v>85</v>
      </c>
      <c r="B88" s="4" t="s">
        <v>6</v>
      </c>
      <c r="C88" s="5" t="s">
        <v>19</v>
      </c>
      <c r="D88" s="27" t="s">
        <v>155</v>
      </c>
      <c r="E88" s="4" t="s">
        <v>54</v>
      </c>
      <c r="F88" s="28">
        <f t="shared" si="13"/>
        <v>251501</v>
      </c>
    </row>
    <row r="89" spans="1:6" ht="24">
      <c r="A89" s="6" t="s">
        <v>95</v>
      </c>
      <c r="B89" s="4" t="s">
        <v>6</v>
      </c>
      <c r="C89" s="5" t="s">
        <v>19</v>
      </c>
      <c r="D89" s="27" t="s">
        <v>155</v>
      </c>
      <c r="E89" s="4" t="s">
        <v>56</v>
      </c>
      <c r="F89" s="29">
        <v>251501</v>
      </c>
    </row>
    <row r="90" spans="1:6" ht="24">
      <c r="A90" s="44" t="s">
        <v>65</v>
      </c>
      <c r="B90" s="4" t="s">
        <v>6</v>
      </c>
      <c r="C90" s="5" t="s">
        <v>19</v>
      </c>
      <c r="D90" s="27" t="s">
        <v>155</v>
      </c>
      <c r="E90" s="4" t="s">
        <v>57</v>
      </c>
      <c r="F90" s="28">
        <f>F91</f>
        <v>49676</v>
      </c>
    </row>
    <row r="91" spans="1:6" ht="24">
      <c r="A91" s="44" t="s">
        <v>66</v>
      </c>
      <c r="B91" s="4" t="s">
        <v>6</v>
      </c>
      <c r="C91" s="5" t="s">
        <v>19</v>
      </c>
      <c r="D91" s="27" t="s">
        <v>155</v>
      </c>
      <c r="E91" s="4" t="s">
        <v>58</v>
      </c>
      <c r="F91" s="29">
        <v>49676</v>
      </c>
    </row>
    <row r="92" spans="1:6" ht="27.75" customHeight="1">
      <c r="A92" s="10" t="s">
        <v>21</v>
      </c>
      <c r="B92" s="2" t="s">
        <v>6</v>
      </c>
      <c r="C92" s="3" t="s">
        <v>22</v>
      </c>
      <c r="D92" s="3"/>
      <c r="E92" s="3"/>
      <c r="F92" s="25">
        <f>F93+F116</f>
        <v>3308789</v>
      </c>
    </row>
    <row r="93" spans="1:6" ht="36">
      <c r="A93" s="11" t="s">
        <v>23</v>
      </c>
      <c r="B93" s="12" t="s">
        <v>6</v>
      </c>
      <c r="C93" s="13" t="s">
        <v>24</v>
      </c>
      <c r="D93" s="8"/>
      <c r="E93" s="56"/>
      <c r="F93" s="32">
        <f aca="true" t="shared" si="14" ref="F93:F94">F94</f>
        <v>2498669</v>
      </c>
    </row>
    <row r="94" spans="1:6" ht="36">
      <c r="A94" s="30" t="s">
        <v>87</v>
      </c>
      <c r="B94" s="53" t="s">
        <v>6</v>
      </c>
      <c r="C94" s="54" t="s">
        <v>24</v>
      </c>
      <c r="D94" s="54" t="s">
        <v>139</v>
      </c>
      <c r="E94" s="18"/>
      <c r="F94" s="26">
        <f t="shared" si="14"/>
        <v>2498669</v>
      </c>
    </row>
    <row r="95" spans="1:6" ht="24">
      <c r="A95" s="14" t="s">
        <v>138</v>
      </c>
      <c r="B95" s="53" t="s">
        <v>6</v>
      </c>
      <c r="C95" s="54" t="s">
        <v>24</v>
      </c>
      <c r="D95" s="54" t="s">
        <v>140</v>
      </c>
      <c r="E95" s="18"/>
      <c r="F95" s="26">
        <f>F96+F99+F102+F105+F110+F113</f>
        <v>2498669</v>
      </c>
    </row>
    <row r="96" spans="1:6" ht="15">
      <c r="A96" s="14" t="s">
        <v>116</v>
      </c>
      <c r="B96" s="53" t="s">
        <v>6</v>
      </c>
      <c r="C96" s="54" t="s">
        <v>24</v>
      </c>
      <c r="D96" s="54" t="s">
        <v>156</v>
      </c>
      <c r="E96" s="5"/>
      <c r="F96" s="26">
        <f aca="true" t="shared" si="15" ref="F96:F97">F97</f>
        <v>50000</v>
      </c>
    </row>
    <row r="97" spans="1:6" ht="24">
      <c r="A97" s="44" t="s">
        <v>65</v>
      </c>
      <c r="B97" s="4" t="s">
        <v>6</v>
      </c>
      <c r="C97" s="5" t="s">
        <v>24</v>
      </c>
      <c r="D97" s="5" t="s">
        <v>156</v>
      </c>
      <c r="E97" s="5" t="s">
        <v>57</v>
      </c>
      <c r="F97" s="28">
        <f t="shared" si="15"/>
        <v>50000</v>
      </c>
    </row>
    <row r="98" spans="1:6" ht="24">
      <c r="A98" s="44" t="s">
        <v>66</v>
      </c>
      <c r="B98" s="4" t="s">
        <v>6</v>
      </c>
      <c r="C98" s="5" t="s">
        <v>24</v>
      </c>
      <c r="D98" s="5" t="s">
        <v>156</v>
      </c>
      <c r="E98" s="5" t="s">
        <v>58</v>
      </c>
      <c r="F98" s="29">
        <v>50000</v>
      </c>
    </row>
    <row r="99" spans="1:6" ht="24">
      <c r="A99" s="52" t="s">
        <v>251</v>
      </c>
      <c r="B99" s="54" t="s">
        <v>6</v>
      </c>
      <c r="C99" s="54" t="s">
        <v>24</v>
      </c>
      <c r="D99" s="54" t="s">
        <v>243</v>
      </c>
      <c r="E99" s="54"/>
      <c r="F99" s="26">
        <f aca="true" t="shared" si="16" ref="F99:F100">F100</f>
        <v>50000</v>
      </c>
    </row>
    <row r="100" spans="1:6" ht="24">
      <c r="A100" s="44" t="s">
        <v>65</v>
      </c>
      <c r="B100" s="5" t="s">
        <v>6</v>
      </c>
      <c r="C100" s="5" t="s">
        <v>24</v>
      </c>
      <c r="D100" s="5" t="s">
        <v>243</v>
      </c>
      <c r="E100" s="5" t="s">
        <v>57</v>
      </c>
      <c r="F100" s="28">
        <f t="shared" si="16"/>
        <v>50000</v>
      </c>
    </row>
    <row r="101" spans="1:6" ht="24">
      <c r="A101" s="44" t="s">
        <v>66</v>
      </c>
      <c r="B101" s="5" t="s">
        <v>6</v>
      </c>
      <c r="C101" s="5" t="s">
        <v>24</v>
      </c>
      <c r="D101" s="5" t="s">
        <v>243</v>
      </c>
      <c r="E101" s="5" t="s">
        <v>58</v>
      </c>
      <c r="F101" s="29">
        <v>50000</v>
      </c>
    </row>
    <row r="102" spans="1:6" ht="15">
      <c r="A102" s="52" t="s">
        <v>158</v>
      </c>
      <c r="B102" s="53" t="s">
        <v>6</v>
      </c>
      <c r="C102" s="54" t="s">
        <v>24</v>
      </c>
      <c r="D102" s="54" t="s">
        <v>157</v>
      </c>
      <c r="E102" s="54"/>
      <c r="F102" s="26">
        <f aca="true" t="shared" si="17" ref="F102:F103">F103</f>
        <v>1484994</v>
      </c>
    </row>
    <row r="103" spans="1:6" ht="48">
      <c r="A103" s="6" t="s">
        <v>85</v>
      </c>
      <c r="B103" s="4" t="s">
        <v>6</v>
      </c>
      <c r="C103" s="5" t="s">
        <v>24</v>
      </c>
      <c r="D103" s="5" t="s">
        <v>157</v>
      </c>
      <c r="E103" s="18">
        <v>100</v>
      </c>
      <c r="F103" s="28">
        <f t="shared" si="17"/>
        <v>1484994</v>
      </c>
    </row>
    <row r="104" spans="1:6" ht="24">
      <c r="A104" s="6" t="s">
        <v>95</v>
      </c>
      <c r="B104" s="4" t="s">
        <v>6</v>
      </c>
      <c r="C104" s="5" t="s">
        <v>24</v>
      </c>
      <c r="D104" s="5" t="s">
        <v>157</v>
      </c>
      <c r="E104" s="18">
        <v>120</v>
      </c>
      <c r="F104" s="29">
        <v>1484994</v>
      </c>
    </row>
    <row r="105" spans="1:6" ht="15">
      <c r="A105" s="52" t="s">
        <v>159</v>
      </c>
      <c r="B105" s="53" t="s">
        <v>6</v>
      </c>
      <c r="C105" s="54" t="s">
        <v>24</v>
      </c>
      <c r="D105" s="54" t="s">
        <v>215</v>
      </c>
      <c r="E105" s="54"/>
      <c r="F105" s="26">
        <f>F106+F108</f>
        <v>128700</v>
      </c>
    </row>
    <row r="106" spans="1:6" ht="48">
      <c r="A106" s="6" t="s">
        <v>85</v>
      </c>
      <c r="B106" s="4" t="s">
        <v>6</v>
      </c>
      <c r="C106" s="5" t="s">
        <v>24</v>
      </c>
      <c r="D106" s="5" t="s">
        <v>215</v>
      </c>
      <c r="E106" s="18">
        <v>100</v>
      </c>
      <c r="F106" s="28">
        <f>F107</f>
        <v>92700</v>
      </c>
    </row>
    <row r="107" spans="1:6" ht="24">
      <c r="A107" s="6" t="s">
        <v>95</v>
      </c>
      <c r="B107" s="4" t="s">
        <v>6</v>
      </c>
      <c r="C107" s="5" t="s">
        <v>24</v>
      </c>
      <c r="D107" s="5" t="s">
        <v>215</v>
      </c>
      <c r="E107" s="18">
        <v>120</v>
      </c>
      <c r="F107" s="29">
        <v>92700</v>
      </c>
    </row>
    <row r="108" spans="1:6" ht="24">
      <c r="A108" s="44" t="s">
        <v>65</v>
      </c>
      <c r="B108" s="4" t="s">
        <v>6</v>
      </c>
      <c r="C108" s="5" t="s">
        <v>24</v>
      </c>
      <c r="D108" s="5" t="s">
        <v>215</v>
      </c>
      <c r="E108" s="5" t="s">
        <v>57</v>
      </c>
      <c r="F108" s="28">
        <f>F109</f>
        <v>36000</v>
      </c>
    </row>
    <row r="109" spans="1:6" ht="24">
      <c r="A109" s="44" t="s">
        <v>66</v>
      </c>
      <c r="B109" s="4" t="s">
        <v>6</v>
      </c>
      <c r="C109" s="5" t="s">
        <v>24</v>
      </c>
      <c r="D109" s="5" t="s">
        <v>215</v>
      </c>
      <c r="E109" s="5" t="s">
        <v>58</v>
      </c>
      <c r="F109" s="29">
        <v>36000</v>
      </c>
    </row>
    <row r="110" spans="1:6" ht="24">
      <c r="A110" s="52" t="s">
        <v>162</v>
      </c>
      <c r="B110" s="53" t="s">
        <v>6</v>
      </c>
      <c r="C110" s="54" t="s">
        <v>24</v>
      </c>
      <c r="D110" s="54" t="s">
        <v>163</v>
      </c>
      <c r="E110" s="54"/>
      <c r="F110" s="26">
        <f aca="true" t="shared" si="18" ref="F110:F111">F111</f>
        <v>430000</v>
      </c>
    </row>
    <row r="111" spans="1:6" ht="24">
      <c r="A111" s="44" t="s">
        <v>65</v>
      </c>
      <c r="B111" s="4" t="s">
        <v>6</v>
      </c>
      <c r="C111" s="5" t="s">
        <v>24</v>
      </c>
      <c r="D111" s="5" t="s">
        <v>163</v>
      </c>
      <c r="E111" s="5" t="s">
        <v>57</v>
      </c>
      <c r="F111" s="28">
        <f t="shared" si="18"/>
        <v>430000</v>
      </c>
    </row>
    <row r="112" spans="1:6" ht="24">
      <c r="A112" s="44" t="s">
        <v>66</v>
      </c>
      <c r="B112" s="4" t="s">
        <v>6</v>
      </c>
      <c r="C112" s="5" t="s">
        <v>24</v>
      </c>
      <c r="D112" s="5" t="s">
        <v>163</v>
      </c>
      <c r="E112" s="5" t="s">
        <v>58</v>
      </c>
      <c r="F112" s="29">
        <v>430000</v>
      </c>
    </row>
    <row r="113" spans="1:6" ht="24">
      <c r="A113" s="52" t="s">
        <v>160</v>
      </c>
      <c r="B113" s="53" t="s">
        <v>6</v>
      </c>
      <c r="C113" s="54" t="s">
        <v>24</v>
      </c>
      <c r="D113" s="54" t="s">
        <v>161</v>
      </c>
      <c r="E113" s="54"/>
      <c r="F113" s="26">
        <f aca="true" t="shared" si="19" ref="F113:F114">F114</f>
        <v>354975</v>
      </c>
    </row>
    <row r="114" spans="1:6" ht="48">
      <c r="A114" s="6" t="s">
        <v>85</v>
      </c>
      <c r="B114" s="4" t="s">
        <v>6</v>
      </c>
      <c r="C114" s="5" t="s">
        <v>24</v>
      </c>
      <c r="D114" s="5" t="s">
        <v>161</v>
      </c>
      <c r="E114" s="18">
        <v>100</v>
      </c>
      <c r="F114" s="28">
        <f t="shared" si="19"/>
        <v>354975</v>
      </c>
    </row>
    <row r="115" spans="1:6" ht="24">
      <c r="A115" s="6" t="s">
        <v>95</v>
      </c>
      <c r="B115" s="4" t="s">
        <v>6</v>
      </c>
      <c r="C115" s="5" t="s">
        <v>24</v>
      </c>
      <c r="D115" s="5" t="s">
        <v>161</v>
      </c>
      <c r="E115" s="18">
        <v>120</v>
      </c>
      <c r="F115" s="29">
        <v>354975</v>
      </c>
    </row>
    <row r="116" spans="1:6" ht="15">
      <c r="A116" s="11" t="s">
        <v>79</v>
      </c>
      <c r="B116" s="12" t="s">
        <v>6</v>
      </c>
      <c r="C116" s="13" t="s">
        <v>50</v>
      </c>
      <c r="D116" s="8"/>
      <c r="E116" s="56"/>
      <c r="F116" s="32">
        <f aca="true" t="shared" si="20" ref="F116:F118">F117</f>
        <v>810120</v>
      </c>
    </row>
    <row r="117" spans="1:6" ht="36">
      <c r="A117" s="30" t="s">
        <v>87</v>
      </c>
      <c r="B117" s="53" t="s">
        <v>6</v>
      </c>
      <c r="C117" s="54" t="s">
        <v>50</v>
      </c>
      <c r="D117" s="54" t="s">
        <v>139</v>
      </c>
      <c r="E117" s="18"/>
      <c r="F117" s="26">
        <f t="shared" si="20"/>
        <v>810120</v>
      </c>
    </row>
    <row r="118" spans="1:6" ht="24">
      <c r="A118" s="14" t="s">
        <v>138</v>
      </c>
      <c r="B118" s="53" t="s">
        <v>6</v>
      </c>
      <c r="C118" s="54" t="s">
        <v>50</v>
      </c>
      <c r="D118" s="54" t="s">
        <v>140</v>
      </c>
      <c r="E118" s="18"/>
      <c r="F118" s="26">
        <f t="shared" si="20"/>
        <v>810120</v>
      </c>
    </row>
    <row r="119" spans="1:6" ht="24">
      <c r="A119" s="14" t="s">
        <v>91</v>
      </c>
      <c r="B119" s="53" t="s">
        <v>6</v>
      </c>
      <c r="C119" s="54" t="s">
        <v>50</v>
      </c>
      <c r="D119" s="54" t="s">
        <v>165</v>
      </c>
      <c r="E119" s="18"/>
      <c r="F119" s="26">
        <f>F120+F122</f>
        <v>810120</v>
      </c>
    </row>
    <row r="120" spans="1:6" ht="48">
      <c r="A120" s="6" t="s">
        <v>85</v>
      </c>
      <c r="B120" s="4" t="s">
        <v>6</v>
      </c>
      <c r="C120" s="5" t="s">
        <v>50</v>
      </c>
      <c r="D120" s="5" t="s">
        <v>165</v>
      </c>
      <c r="E120" s="18">
        <v>100</v>
      </c>
      <c r="F120" s="28">
        <f>F121</f>
        <v>476540</v>
      </c>
    </row>
    <row r="121" spans="1:6" ht="24">
      <c r="A121" s="6" t="s">
        <v>95</v>
      </c>
      <c r="B121" s="4" t="s">
        <v>6</v>
      </c>
      <c r="C121" s="5" t="s">
        <v>50</v>
      </c>
      <c r="D121" s="5" t="s">
        <v>165</v>
      </c>
      <c r="E121" s="18">
        <v>120</v>
      </c>
      <c r="F121" s="29">
        <v>476540</v>
      </c>
    </row>
    <row r="122" spans="1:6" ht="24">
      <c r="A122" s="44" t="s">
        <v>65</v>
      </c>
      <c r="B122" s="4" t="s">
        <v>6</v>
      </c>
      <c r="C122" s="5" t="s">
        <v>50</v>
      </c>
      <c r="D122" s="5" t="s">
        <v>165</v>
      </c>
      <c r="E122" s="5" t="s">
        <v>57</v>
      </c>
      <c r="F122" s="28">
        <f>F123</f>
        <v>333580</v>
      </c>
    </row>
    <row r="123" spans="1:6" ht="24">
      <c r="A123" s="44" t="s">
        <v>66</v>
      </c>
      <c r="B123" s="4" t="s">
        <v>6</v>
      </c>
      <c r="C123" s="5" t="s">
        <v>50</v>
      </c>
      <c r="D123" s="5" t="s">
        <v>165</v>
      </c>
      <c r="E123" s="5" t="s">
        <v>58</v>
      </c>
      <c r="F123" s="29">
        <v>333580</v>
      </c>
    </row>
    <row r="124" spans="1:6" ht="15">
      <c r="A124" s="16" t="s">
        <v>111</v>
      </c>
      <c r="B124" s="2" t="s">
        <v>6</v>
      </c>
      <c r="C124" s="3" t="s">
        <v>108</v>
      </c>
      <c r="D124" s="9"/>
      <c r="E124" s="57"/>
      <c r="F124" s="25">
        <f>F125+F140</f>
        <v>11528303</v>
      </c>
    </row>
    <row r="125" spans="1:6" ht="15">
      <c r="A125" s="17" t="s">
        <v>115</v>
      </c>
      <c r="B125" s="12" t="s">
        <v>6</v>
      </c>
      <c r="C125" s="13" t="s">
        <v>113</v>
      </c>
      <c r="D125" s="8"/>
      <c r="E125" s="56"/>
      <c r="F125" s="32">
        <f aca="true" t="shared" si="21" ref="F125:F126">F126</f>
        <v>11078303</v>
      </c>
    </row>
    <row r="126" spans="1:6" ht="36">
      <c r="A126" s="30" t="s">
        <v>114</v>
      </c>
      <c r="B126" s="53" t="s">
        <v>6</v>
      </c>
      <c r="C126" s="54" t="s">
        <v>113</v>
      </c>
      <c r="D126" s="54" t="s">
        <v>166</v>
      </c>
      <c r="E126" s="5"/>
      <c r="F126" s="26">
        <f t="shared" si="21"/>
        <v>11078303</v>
      </c>
    </row>
    <row r="127" spans="1:6" ht="24">
      <c r="A127" s="14" t="s">
        <v>168</v>
      </c>
      <c r="B127" s="53" t="s">
        <v>6</v>
      </c>
      <c r="C127" s="54" t="s">
        <v>113</v>
      </c>
      <c r="D127" s="54" t="s">
        <v>167</v>
      </c>
      <c r="E127" s="5"/>
      <c r="F127" s="26">
        <f>F128+F131+F134+F137</f>
        <v>11078303</v>
      </c>
    </row>
    <row r="128" spans="1:6" ht="15">
      <c r="A128" s="14" t="s">
        <v>117</v>
      </c>
      <c r="B128" s="53" t="s">
        <v>6</v>
      </c>
      <c r="C128" s="54" t="s">
        <v>113</v>
      </c>
      <c r="D128" s="54" t="s">
        <v>169</v>
      </c>
      <c r="E128" s="5"/>
      <c r="F128" s="26">
        <f aca="true" t="shared" si="22" ref="F128:F129">F129</f>
        <v>6150000</v>
      </c>
    </row>
    <row r="129" spans="1:6" ht="24">
      <c r="A129" s="44" t="s">
        <v>65</v>
      </c>
      <c r="B129" s="4" t="s">
        <v>6</v>
      </c>
      <c r="C129" s="5" t="s">
        <v>113</v>
      </c>
      <c r="D129" s="5" t="s">
        <v>169</v>
      </c>
      <c r="E129" s="5" t="s">
        <v>57</v>
      </c>
      <c r="F129" s="28">
        <f t="shared" si="22"/>
        <v>6150000</v>
      </c>
    </row>
    <row r="130" spans="1:6" ht="24">
      <c r="A130" s="44" t="s">
        <v>66</v>
      </c>
      <c r="B130" s="4" t="s">
        <v>6</v>
      </c>
      <c r="C130" s="5" t="s">
        <v>113</v>
      </c>
      <c r="D130" s="5" t="s">
        <v>169</v>
      </c>
      <c r="E130" s="5" t="s">
        <v>58</v>
      </c>
      <c r="F130" s="29">
        <v>6150000</v>
      </c>
    </row>
    <row r="131" spans="1:6" ht="15">
      <c r="A131" s="14" t="s">
        <v>170</v>
      </c>
      <c r="B131" s="53" t="s">
        <v>6</v>
      </c>
      <c r="C131" s="54" t="s">
        <v>113</v>
      </c>
      <c r="D131" s="54" t="s">
        <v>171</v>
      </c>
      <c r="E131" s="5"/>
      <c r="F131" s="26">
        <f aca="true" t="shared" si="23" ref="F131:F132">F132</f>
        <v>2345784</v>
      </c>
    </row>
    <row r="132" spans="1:6" ht="24">
      <c r="A132" s="44" t="s">
        <v>65</v>
      </c>
      <c r="B132" s="4" t="s">
        <v>6</v>
      </c>
      <c r="C132" s="5" t="s">
        <v>113</v>
      </c>
      <c r="D132" s="5" t="s">
        <v>171</v>
      </c>
      <c r="E132" s="5" t="s">
        <v>57</v>
      </c>
      <c r="F132" s="28">
        <f t="shared" si="23"/>
        <v>2345784</v>
      </c>
    </row>
    <row r="133" spans="1:6" ht="24">
      <c r="A133" s="44" t="s">
        <v>66</v>
      </c>
      <c r="B133" s="4" t="s">
        <v>6</v>
      </c>
      <c r="C133" s="5" t="s">
        <v>113</v>
      </c>
      <c r="D133" s="5" t="s">
        <v>171</v>
      </c>
      <c r="E133" s="5" t="s">
        <v>58</v>
      </c>
      <c r="F133" s="29">
        <v>2345784</v>
      </c>
    </row>
    <row r="134" spans="1:6" ht="15">
      <c r="A134" s="14" t="s">
        <v>118</v>
      </c>
      <c r="B134" s="53" t="s">
        <v>6</v>
      </c>
      <c r="C134" s="54" t="s">
        <v>113</v>
      </c>
      <c r="D134" s="54" t="s">
        <v>172</v>
      </c>
      <c r="E134" s="5"/>
      <c r="F134" s="26">
        <f aca="true" t="shared" si="24" ref="F134:F135">F135</f>
        <v>200000</v>
      </c>
    </row>
    <row r="135" spans="1:6" ht="24">
      <c r="A135" s="44" t="s">
        <v>65</v>
      </c>
      <c r="B135" s="4" t="s">
        <v>6</v>
      </c>
      <c r="C135" s="5" t="s">
        <v>113</v>
      </c>
      <c r="D135" s="5" t="s">
        <v>172</v>
      </c>
      <c r="E135" s="5" t="s">
        <v>57</v>
      </c>
      <c r="F135" s="28">
        <f t="shared" si="24"/>
        <v>200000</v>
      </c>
    </row>
    <row r="136" spans="1:6" ht="24">
      <c r="A136" s="44" t="s">
        <v>66</v>
      </c>
      <c r="B136" s="4" t="s">
        <v>6</v>
      </c>
      <c r="C136" s="5" t="s">
        <v>113</v>
      </c>
      <c r="D136" s="5" t="s">
        <v>172</v>
      </c>
      <c r="E136" s="5" t="s">
        <v>58</v>
      </c>
      <c r="F136" s="29">
        <v>200000</v>
      </c>
    </row>
    <row r="137" spans="1:6" ht="36">
      <c r="A137" s="14" t="s">
        <v>252</v>
      </c>
      <c r="B137" s="53" t="s">
        <v>6</v>
      </c>
      <c r="C137" s="54" t="s">
        <v>113</v>
      </c>
      <c r="D137" s="54" t="s">
        <v>244</v>
      </c>
      <c r="E137" s="54"/>
      <c r="F137" s="26">
        <f aca="true" t="shared" si="25" ref="F137:F138">F138</f>
        <v>2382519</v>
      </c>
    </row>
    <row r="138" spans="1:6" ht="24">
      <c r="A138" s="44" t="s">
        <v>65</v>
      </c>
      <c r="B138" s="4" t="s">
        <v>6</v>
      </c>
      <c r="C138" s="5" t="s">
        <v>113</v>
      </c>
      <c r="D138" s="5" t="s">
        <v>244</v>
      </c>
      <c r="E138" s="5" t="s">
        <v>57</v>
      </c>
      <c r="F138" s="28">
        <f t="shared" si="25"/>
        <v>2382519</v>
      </c>
    </row>
    <row r="139" spans="1:6" ht="24">
      <c r="A139" s="44" t="s">
        <v>66</v>
      </c>
      <c r="B139" s="4" t="s">
        <v>6</v>
      </c>
      <c r="C139" s="5" t="s">
        <v>113</v>
      </c>
      <c r="D139" s="5" t="s">
        <v>244</v>
      </c>
      <c r="E139" s="5" t="s">
        <v>58</v>
      </c>
      <c r="F139" s="29">
        <v>2382519</v>
      </c>
    </row>
    <row r="140" spans="1:6" ht="15">
      <c r="A140" s="17" t="s">
        <v>110</v>
      </c>
      <c r="B140" s="12" t="s">
        <v>6</v>
      </c>
      <c r="C140" s="13" t="s">
        <v>109</v>
      </c>
      <c r="D140" s="8"/>
      <c r="E140" s="56"/>
      <c r="F140" s="32">
        <f aca="true" t="shared" si="26" ref="F140">F141</f>
        <v>450000</v>
      </c>
    </row>
    <row r="141" spans="1:6" ht="36">
      <c r="A141" s="30" t="s">
        <v>74</v>
      </c>
      <c r="B141" s="53" t="s">
        <v>6</v>
      </c>
      <c r="C141" s="54" t="s">
        <v>109</v>
      </c>
      <c r="D141" s="54" t="s">
        <v>152</v>
      </c>
      <c r="E141" s="18"/>
      <c r="F141" s="26">
        <f>F142</f>
        <v>450000</v>
      </c>
    </row>
    <row r="142" spans="1:6" ht="36">
      <c r="A142" s="51" t="s">
        <v>216</v>
      </c>
      <c r="B142" s="53" t="s">
        <v>6</v>
      </c>
      <c r="C142" s="54" t="s">
        <v>109</v>
      </c>
      <c r="D142" s="54" t="s">
        <v>151</v>
      </c>
      <c r="E142" s="18"/>
      <c r="F142" s="26">
        <f>F143+F146</f>
        <v>450000</v>
      </c>
    </row>
    <row r="143" spans="1:6" ht="24">
      <c r="A143" s="51" t="s">
        <v>253</v>
      </c>
      <c r="B143" s="53" t="s">
        <v>6</v>
      </c>
      <c r="C143" s="54" t="s">
        <v>109</v>
      </c>
      <c r="D143" s="54" t="s">
        <v>245</v>
      </c>
      <c r="E143" s="18"/>
      <c r="F143" s="26">
        <f aca="true" t="shared" si="27" ref="F143:F144">F144</f>
        <v>50000</v>
      </c>
    </row>
    <row r="144" spans="1:6" ht="24">
      <c r="A144" s="44" t="s">
        <v>65</v>
      </c>
      <c r="B144" s="4" t="s">
        <v>6</v>
      </c>
      <c r="C144" s="5" t="s">
        <v>109</v>
      </c>
      <c r="D144" s="5" t="s">
        <v>245</v>
      </c>
      <c r="E144" s="5" t="s">
        <v>57</v>
      </c>
      <c r="F144" s="28">
        <f t="shared" si="27"/>
        <v>50000</v>
      </c>
    </row>
    <row r="145" spans="1:6" ht="24">
      <c r="A145" s="44" t="s">
        <v>66</v>
      </c>
      <c r="B145" s="4" t="s">
        <v>6</v>
      </c>
      <c r="C145" s="5" t="s">
        <v>109</v>
      </c>
      <c r="D145" s="5" t="s">
        <v>245</v>
      </c>
      <c r="E145" s="5" t="s">
        <v>58</v>
      </c>
      <c r="F145" s="29">
        <v>50000</v>
      </c>
    </row>
    <row r="146" spans="1:6" ht="24">
      <c r="A146" s="14" t="s">
        <v>112</v>
      </c>
      <c r="B146" s="53" t="s">
        <v>6</v>
      </c>
      <c r="C146" s="54" t="s">
        <v>109</v>
      </c>
      <c r="D146" s="54" t="s">
        <v>265</v>
      </c>
      <c r="E146" s="5"/>
      <c r="F146" s="26">
        <f aca="true" t="shared" si="28" ref="F146:F147">F147</f>
        <v>400000</v>
      </c>
    </row>
    <row r="147" spans="1:6" ht="24">
      <c r="A147" s="44" t="s">
        <v>65</v>
      </c>
      <c r="B147" s="4" t="s">
        <v>6</v>
      </c>
      <c r="C147" s="5" t="s">
        <v>109</v>
      </c>
      <c r="D147" s="5" t="s">
        <v>265</v>
      </c>
      <c r="E147" s="5" t="s">
        <v>57</v>
      </c>
      <c r="F147" s="28">
        <f t="shared" si="28"/>
        <v>400000</v>
      </c>
    </row>
    <row r="148" spans="1:6" ht="24">
      <c r="A148" s="44" t="s">
        <v>66</v>
      </c>
      <c r="B148" s="4" t="s">
        <v>6</v>
      </c>
      <c r="C148" s="5" t="s">
        <v>109</v>
      </c>
      <c r="D148" s="5" t="s">
        <v>265</v>
      </c>
      <c r="E148" s="5" t="s">
        <v>58</v>
      </c>
      <c r="F148" s="29">
        <v>400000</v>
      </c>
    </row>
    <row r="149" spans="1:6" ht="15">
      <c r="A149" s="16" t="s">
        <v>25</v>
      </c>
      <c r="B149" s="2" t="s">
        <v>6</v>
      </c>
      <c r="C149" s="3" t="s">
        <v>26</v>
      </c>
      <c r="D149" s="9"/>
      <c r="E149" s="57"/>
      <c r="F149" s="25">
        <f>F150+F185+F164</f>
        <v>18683068.12</v>
      </c>
    </row>
    <row r="150" spans="1:6" ht="15">
      <c r="A150" s="17" t="s">
        <v>27</v>
      </c>
      <c r="B150" s="12" t="s">
        <v>6</v>
      </c>
      <c r="C150" s="13" t="s">
        <v>28</v>
      </c>
      <c r="D150" s="8"/>
      <c r="E150" s="56"/>
      <c r="F150" s="32">
        <f>F151+F156</f>
        <v>450000</v>
      </c>
    </row>
    <row r="151" spans="1:6" ht="24">
      <c r="A151" s="30" t="s">
        <v>290</v>
      </c>
      <c r="B151" s="55" t="s">
        <v>6</v>
      </c>
      <c r="C151" s="53" t="s">
        <v>28</v>
      </c>
      <c r="D151" s="53" t="s">
        <v>179</v>
      </c>
      <c r="E151" s="5"/>
      <c r="F151" s="26">
        <f aca="true" t="shared" si="29" ref="F151:F154">F152</f>
        <v>150000</v>
      </c>
    </row>
    <row r="152" spans="1:6" ht="24">
      <c r="A152" s="52" t="s">
        <v>292</v>
      </c>
      <c r="B152" s="55" t="s">
        <v>6</v>
      </c>
      <c r="C152" s="53" t="s">
        <v>28</v>
      </c>
      <c r="D152" s="53" t="s">
        <v>294</v>
      </c>
      <c r="E152" s="5"/>
      <c r="F152" s="26">
        <f t="shared" si="29"/>
        <v>150000</v>
      </c>
    </row>
    <row r="153" spans="1:6" ht="15">
      <c r="A153" s="52" t="s">
        <v>302</v>
      </c>
      <c r="B153" s="53" t="s">
        <v>6</v>
      </c>
      <c r="C153" s="54" t="s">
        <v>28</v>
      </c>
      <c r="D153" s="54" t="s">
        <v>303</v>
      </c>
      <c r="E153" s="54"/>
      <c r="F153" s="26">
        <f t="shared" si="29"/>
        <v>150000</v>
      </c>
    </row>
    <row r="154" spans="1:6" ht="24">
      <c r="A154" s="44" t="s">
        <v>65</v>
      </c>
      <c r="B154" s="4" t="s">
        <v>6</v>
      </c>
      <c r="C154" s="5" t="s">
        <v>28</v>
      </c>
      <c r="D154" s="5" t="s">
        <v>303</v>
      </c>
      <c r="E154" s="5" t="s">
        <v>57</v>
      </c>
      <c r="F154" s="28">
        <f t="shared" si="29"/>
        <v>150000</v>
      </c>
    </row>
    <row r="155" spans="1:6" ht="24">
      <c r="A155" s="44" t="s">
        <v>66</v>
      </c>
      <c r="B155" s="4" t="s">
        <v>6</v>
      </c>
      <c r="C155" s="5" t="s">
        <v>28</v>
      </c>
      <c r="D155" s="5" t="s">
        <v>303</v>
      </c>
      <c r="E155" s="5" t="s">
        <v>58</v>
      </c>
      <c r="F155" s="29">
        <v>150000</v>
      </c>
    </row>
    <row r="156" spans="1:6" ht="36">
      <c r="A156" s="30" t="s">
        <v>74</v>
      </c>
      <c r="B156" s="53" t="s">
        <v>6</v>
      </c>
      <c r="C156" s="54" t="s">
        <v>28</v>
      </c>
      <c r="D156" s="54" t="s">
        <v>152</v>
      </c>
      <c r="E156" s="18"/>
      <c r="F156" s="26">
        <f>F157</f>
        <v>300000</v>
      </c>
    </row>
    <row r="157" spans="1:6" ht="36">
      <c r="A157" s="51" t="s">
        <v>188</v>
      </c>
      <c r="B157" s="53" t="s">
        <v>6</v>
      </c>
      <c r="C157" s="54" t="s">
        <v>28</v>
      </c>
      <c r="D157" s="54" t="s">
        <v>151</v>
      </c>
      <c r="E157" s="18"/>
      <c r="F157" s="26">
        <f>F161+F158</f>
        <v>300000</v>
      </c>
    </row>
    <row r="158" spans="1:6" ht="36">
      <c r="A158" s="51" t="s">
        <v>254</v>
      </c>
      <c r="B158" s="53" t="s">
        <v>6</v>
      </c>
      <c r="C158" s="54" t="s">
        <v>28</v>
      </c>
      <c r="D158" s="54" t="s">
        <v>246</v>
      </c>
      <c r="E158" s="18"/>
      <c r="F158" s="26">
        <f aca="true" t="shared" si="30" ref="F158:F159">F159</f>
        <v>185689</v>
      </c>
    </row>
    <row r="159" spans="1:6" ht="24">
      <c r="A159" s="44" t="s">
        <v>65</v>
      </c>
      <c r="B159" s="4" t="s">
        <v>6</v>
      </c>
      <c r="C159" s="5" t="s">
        <v>28</v>
      </c>
      <c r="D159" s="5" t="s">
        <v>246</v>
      </c>
      <c r="E159" s="18">
        <v>200</v>
      </c>
      <c r="F159" s="28">
        <f t="shared" si="30"/>
        <v>185689</v>
      </c>
    </row>
    <row r="160" spans="1:6" ht="24">
      <c r="A160" s="44" t="s">
        <v>66</v>
      </c>
      <c r="B160" s="4" t="s">
        <v>6</v>
      </c>
      <c r="C160" s="5" t="s">
        <v>28</v>
      </c>
      <c r="D160" s="5" t="s">
        <v>246</v>
      </c>
      <c r="E160" s="18">
        <v>240</v>
      </c>
      <c r="F160" s="29">
        <v>185689</v>
      </c>
    </row>
    <row r="161" spans="1:6" ht="60">
      <c r="A161" s="51" t="s">
        <v>237</v>
      </c>
      <c r="B161" s="53" t="s">
        <v>6</v>
      </c>
      <c r="C161" s="54" t="s">
        <v>28</v>
      </c>
      <c r="D161" s="54" t="s">
        <v>261</v>
      </c>
      <c r="E161" s="18"/>
      <c r="F161" s="26">
        <f aca="true" t="shared" si="31" ref="F161:F162">F162</f>
        <v>114311</v>
      </c>
    </row>
    <row r="162" spans="1:6" ht="24">
      <c r="A162" s="44" t="s">
        <v>65</v>
      </c>
      <c r="B162" s="4" t="s">
        <v>6</v>
      </c>
      <c r="C162" s="5" t="s">
        <v>28</v>
      </c>
      <c r="D162" s="5" t="s">
        <v>261</v>
      </c>
      <c r="E162" s="18">
        <v>200</v>
      </c>
      <c r="F162" s="28">
        <f t="shared" si="31"/>
        <v>114311</v>
      </c>
    </row>
    <row r="163" spans="1:6" ht="24">
      <c r="A163" s="44" t="s">
        <v>66</v>
      </c>
      <c r="B163" s="4" t="s">
        <v>6</v>
      </c>
      <c r="C163" s="5" t="s">
        <v>28</v>
      </c>
      <c r="D163" s="5" t="s">
        <v>261</v>
      </c>
      <c r="E163" s="18">
        <v>240</v>
      </c>
      <c r="F163" s="29">
        <v>114311</v>
      </c>
    </row>
    <row r="164" spans="1:6" ht="15">
      <c r="A164" s="37" t="s">
        <v>103</v>
      </c>
      <c r="B164" s="12" t="s">
        <v>6</v>
      </c>
      <c r="C164" s="13" t="s">
        <v>29</v>
      </c>
      <c r="D164" s="8"/>
      <c r="E164" s="56"/>
      <c r="F164" s="32">
        <f>F165+F170+F178</f>
        <v>4848068.12</v>
      </c>
    </row>
    <row r="165" spans="1:6" ht="24">
      <c r="A165" s="30" t="s">
        <v>290</v>
      </c>
      <c r="B165" s="53" t="s">
        <v>6</v>
      </c>
      <c r="C165" s="54" t="s">
        <v>29</v>
      </c>
      <c r="D165" s="54" t="s">
        <v>179</v>
      </c>
      <c r="E165" s="41"/>
      <c r="F165" s="26">
        <f aca="true" t="shared" si="32" ref="F165:F168">F166</f>
        <v>490000</v>
      </c>
    </row>
    <row r="166" spans="1:6" ht="24">
      <c r="A166" s="52" t="s">
        <v>292</v>
      </c>
      <c r="B166" s="53" t="s">
        <v>6</v>
      </c>
      <c r="C166" s="54" t="s">
        <v>29</v>
      </c>
      <c r="D166" s="54" t="s">
        <v>294</v>
      </c>
      <c r="E166" s="41"/>
      <c r="F166" s="26">
        <f t="shared" si="32"/>
        <v>490000</v>
      </c>
    </row>
    <row r="167" spans="1:6" ht="15">
      <c r="A167" s="52" t="s">
        <v>182</v>
      </c>
      <c r="B167" s="53" t="s">
        <v>6</v>
      </c>
      <c r="C167" s="54" t="s">
        <v>29</v>
      </c>
      <c r="D167" s="54" t="s">
        <v>304</v>
      </c>
      <c r="E167" s="41"/>
      <c r="F167" s="26">
        <f t="shared" si="32"/>
        <v>490000</v>
      </c>
    </row>
    <row r="168" spans="1:6" ht="24">
      <c r="A168" s="44" t="s">
        <v>65</v>
      </c>
      <c r="B168" s="4" t="s">
        <v>6</v>
      </c>
      <c r="C168" s="5" t="s">
        <v>29</v>
      </c>
      <c r="D168" s="5" t="s">
        <v>304</v>
      </c>
      <c r="E168" s="18">
        <v>200</v>
      </c>
      <c r="F168" s="28">
        <f t="shared" si="32"/>
        <v>490000</v>
      </c>
    </row>
    <row r="169" spans="1:6" ht="24">
      <c r="A169" s="44" t="s">
        <v>66</v>
      </c>
      <c r="B169" s="4" t="s">
        <v>6</v>
      </c>
      <c r="C169" s="5" t="s">
        <v>29</v>
      </c>
      <c r="D169" s="5" t="s">
        <v>304</v>
      </c>
      <c r="E169" s="18">
        <v>240</v>
      </c>
      <c r="F169" s="29">
        <v>490000</v>
      </c>
    </row>
    <row r="170" spans="1:6" ht="60">
      <c r="A170" s="30" t="s">
        <v>174</v>
      </c>
      <c r="B170" s="53" t="s">
        <v>6</v>
      </c>
      <c r="C170" s="54" t="s">
        <v>29</v>
      </c>
      <c r="D170" s="54" t="s">
        <v>175</v>
      </c>
      <c r="E170" s="18"/>
      <c r="F170" s="26">
        <f>F171</f>
        <v>995068.12</v>
      </c>
    </row>
    <row r="171" spans="1:6" ht="24">
      <c r="A171" s="52" t="s">
        <v>176</v>
      </c>
      <c r="B171" s="53" t="s">
        <v>6</v>
      </c>
      <c r="C171" s="54" t="s">
        <v>29</v>
      </c>
      <c r="D171" s="54" t="s">
        <v>177</v>
      </c>
      <c r="E171" s="18"/>
      <c r="F171" s="26">
        <f>F172+F175</f>
        <v>995068.12</v>
      </c>
    </row>
    <row r="172" spans="1:6" ht="15">
      <c r="A172" s="52" t="s">
        <v>273</v>
      </c>
      <c r="B172" s="53" t="s">
        <v>6</v>
      </c>
      <c r="C172" s="54" t="s">
        <v>29</v>
      </c>
      <c r="D172" s="54" t="s">
        <v>274</v>
      </c>
      <c r="E172" s="18"/>
      <c r="F172" s="26">
        <f aca="true" t="shared" si="33" ref="F172:F173">F173</f>
        <v>397254.12</v>
      </c>
    </row>
    <row r="173" spans="1:6" ht="15">
      <c r="A173" s="44" t="s">
        <v>47</v>
      </c>
      <c r="B173" s="4" t="s">
        <v>6</v>
      </c>
      <c r="C173" s="5" t="s">
        <v>29</v>
      </c>
      <c r="D173" s="5" t="s">
        <v>274</v>
      </c>
      <c r="E173" s="18">
        <v>800</v>
      </c>
      <c r="F173" s="28">
        <f t="shared" si="33"/>
        <v>397254.12</v>
      </c>
    </row>
    <row r="174" spans="1:6" ht="36">
      <c r="A174" s="44" t="s">
        <v>70</v>
      </c>
      <c r="B174" s="4" t="s">
        <v>6</v>
      </c>
      <c r="C174" s="5" t="s">
        <v>29</v>
      </c>
      <c r="D174" s="5" t="s">
        <v>274</v>
      </c>
      <c r="E174" s="18">
        <v>810</v>
      </c>
      <c r="F174" s="29">
        <v>397254.12</v>
      </c>
    </row>
    <row r="175" spans="1:6" ht="36">
      <c r="A175" s="51" t="s">
        <v>255</v>
      </c>
      <c r="B175" s="53" t="s">
        <v>6</v>
      </c>
      <c r="C175" s="54" t="s">
        <v>29</v>
      </c>
      <c r="D175" s="54" t="s">
        <v>275</v>
      </c>
      <c r="E175" s="41"/>
      <c r="F175" s="26">
        <f aca="true" t="shared" si="34" ref="F175:F176">F176</f>
        <v>597814</v>
      </c>
    </row>
    <row r="176" spans="1:6" ht="24">
      <c r="A176" s="6" t="s">
        <v>65</v>
      </c>
      <c r="B176" s="4" t="s">
        <v>6</v>
      </c>
      <c r="C176" s="5" t="s">
        <v>29</v>
      </c>
      <c r="D176" s="5" t="s">
        <v>275</v>
      </c>
      <c r="E176" s="18">
        <v>200</v>
      </c>
      <c r="F176" s="28">
        <f t="shared" si="34"/>
        <v>597814</v>
      </c>
    </row>
    <row r="177" spans="1:6" ht="24">
      <c r="A177" s="6" t="s">
        <v>66</v>
      </c>
      <c r="B177" s="4" t="s">
        <v>6</v>
      </c>
      <c r="C177" s="5" t="s">
        <v>29</v>
      </c>
      <c r="D177" s="5" t="s">
        <v>275</v>
      </c>
      <c r="E177" s="18">
        <v>240</v>
      </c>
      <c r="F177" s="29">
        <v>597814</v>
      </c>
    </row>
    <row r="178" spans="1:6" ht="36">
      <c r="A178" s="30" t="s">
        <v>74</v>
      </c>
      <c r="B178" s="53" t="s">
        <v>6</v>
      </c>
      <c r="C178" s="54" t="s">
        <v>29</v>
      </c>
      <c r="D178" s="54" t="s">
        <v>152</v>
      </c>
      <c r="E178" s="18"/>
      <c r="F178" s="26">
        <f>F180</f>
        <v>3363000</v>
      </c>
    </row>
    <row r="179" spans="1:6" ht="36">
      <c r="A179" s="51" t="s">
        <v>188</v>
      </c>
      <c r="B179" s="53" t="s">
        <v>6</v>
      </c>
      <c r="C179" s="54" t="s">
        <v>29</v>
      </c>
      <c r="D179" s="54" t="s">
        <v>151</v>
      </c>
      <c r="E179" s="18"/>
      <c r="F179" s="26">
        <f>F180</f>
        <v>3363000</v>
      </c>
    </row>
    <row r="180" spans="1:6" ht="24">
      <c r="A180" s="51" t="s">
        <v>230</v>
      </c>
      <c r="B180" s="53" t="s">
        <v>6</v>
      </c>
      <c r="C180" s="54" t="s">
        <v>29</v>
      </c>
      <c r="D180" s="54" t="s">
        <v>262</v>
      </c>
      <c r="E180" s="41"/>
      <c r="F180" s="26">
        <f>F181+F183</f>
        <v>3363000</v>
      </c>
    </row>
    <row r="181" spans="1:6" ht="24">
      <c r="A181" s="44" t="s">
        <v>65</v>
      </c>
      <c r="B181" s="4" t="s">
        <v>6</v>
      </c>
      <c r="C181" s="5" t="s">
        <v>29</v>
      </c>
      <c r="D181" s="5" t="s">
        <v>262</v>
      </c>
      <c r="E181" s="18">
        <v>200</v>
      </c>
      <c r="F181" s="28">
        <f>F182</f>
        <v>863000</v>
      </c>
    </row>
    <row r="182" spans="1:6" ht="24">
      <c r="A182" s="44" t="s">
        <v>66</v>
      </c>
      <c r="B182" s="4" t="s">
        <v>6</v>
      </c>
      <c r="C182" s="5" t="s">
        <v>29</v>
      </c>
      <c r="D182" s="5" t="s">
        <v>262</v>
      </c>
      <c r="E182" s="18">
        <v>240</v>
      </c>
      <c r="F182" s="29">
        <v>863000</v>
      </c>
    </row>
    <row r="183" spans="1:6" ht="15">
      <c r="A183" s="44" t="s">
        <v>47</v>
      </c>
      <c r="B183" s="4" t="s">
        <v>6</v>
      </c>
      <c r="C183" s="5" t="s">
        <v>29</v>
      </c>
      <c r="D183" s="5" t="s">
        <v>262</v>
      </c>
      <c r="E183" s="18">
        <v>800</v>
      </c>
      <c r="F183" s="28">
        <f>F184</f>
        <v>2500000</v>
      </c>
    </row>
    <row r="184" spans="1:6" ht="36">
      <c r="A184" s="44" t="s">
        <v>70</v>
      </c>
      <c r="B184" s="4" t="s">
        <v>6</v>
      </c>
      <c r="C184" s="5" t="s">
        <v>29</v>
      </c>
      <c r="D184" s="5" t="s">
        <v>262</v>
      </c>
      <c r="E184" s="18">
        <v>810</v>
      </c>
      <c r="F184" s="29">
        <v>2500000</v>
      </c>
    </row>
    <row r="185" spans="1:6" ht="15">
      <c r="A185" s="37" t="s">
        <v>30</v>
      </c>
      <c r="B185" s="12" t="s">
        <v>6</v>
      </c>
      <c r="C185" s="13" t="s">
        <v>31</v>
      </c>
      <c r="D185" s="8"/>
      <c r="E185" s="56"/>
      <c r="F185" s="32">
        <f>F186+F214</f>
        <v>13385000</v>
      </c>
    </row>
    <row r="186" spans="1:6" ht="36">
      <c r="A186" s="30" t="s">
        <v>71</v>
      </c>
      <c r="B186" s="53" t="s">
        <v>6</v>
      </c>
      <c r="C186" s="54" t="s">
        <v>31</v>
      </c>
      <c r="D186" s="54" t="s">
        <v>164</v>
      </c>
      <c r="E186" s="18"/>
      <c r="F186" s="26">
        <f aca="true" t="shared" si="35" ref="F186">F187</f>
        <v>13170000</v>
      </c>
    </row>
    <row r="187" spans="1:6" ht="24">
      <c r="A187" s="111" t="s">
        <v>217</v>
      </c>
      <c r="B187" s="53" t="s">
        <v>6</v>
      </c>
      <c r="C187" s="54" t="s">
        <v>31</v>
      </c>
      <c r="D187" s="54" t="s">
        <v>183</v>
      </c>
      <c r="E187" s="18"/>
      <c r="F187" s="26">
        <f>F188+F193+F196+F199+F202+F211+F208++F205</f>
        <v>13170000</v>
      </c>
    </row>
    <row r="188" spans="1:6" ht="15">
      <c r="A188" s="51" t="s">
        <v>72</v>
      </c>
      <c r="B188" s="53" t="s">
        <v>6</v>
      </c>
      <c r="C188" s="54" t="s">
        <v>31</v>
      </c>
      <c r="D188" s="54" t="s">
        <v>184</v>
      </c>
      <c r="E188" s="41"/>
      <c r="F188" s="26">
        <f>F189+F191</f>
        <v>2205000</v>
      </c>
    </row>
    <row r="189" spans="1:6" ht="24">
      <c r="A189" s="44" t="s">
        <v>65</v>
      </c>
      <c r="B189" s="4" t="s">
        <v>6</v>
      </c>
      <c r="C189" s="5" t="s">
        <v>31</v>
      </c>
      <c r="D189" s="5" t="s">
        <v>184</v>
      </c>
      <c r="E189" s="18">
        <v>200</v>
      </c>
      <c r="F189" s="28">
        <f>F190</f>
        <v>2200000</v>
      </c>
    </row>
    <row r="190" spans="1:6" ht="24">
      <c r="A190" s="44" t="s">
        <v>66</v>
      </c>
      <c r="B190" s="4" t="s">
        <v>6</v>
      </c>
      <c r="C190" s="5" t="s">
        <v>31</v>
      </c>
      <c r="D190" s="5" t="s">
        <v>184</v>
      </c>
      <c r="E190" s="18">
        <v>240</v>
      </c>
      <c r="F190" s="29">
        <v>2200000</v>
      </c>
    </row>
    <row r="191" spans="1:6" ht="15">
      <c r="A191" s="44" t="s">
        <v>47</v>
      </c>
      <c r="B191" s="4" t="s">
        <v>6</v>
      </c>
      <c r="C191" s="5" t="s">
        <v>31</v>
      </c>
      <c r="D191" s="5" t="s">
        <v>184</v>
      </c>
      <c r="E191" s="18">
        <v>800</v>
      </c>
      <c r="F191" s="28">
        <f>F192</f>
        <v>5000</v>
      </c>
    </row>
    <row r="192" spans="1:6" ht="15">
      <c r="A192" s="44" t="s">
        <v>67</v>
      </c>
      <c r="B192" s="4" t="s">
        <v>6</v>
      </c>
      <c r="C192" s="5" t="s">
        <v>31</v>
      </c>
      <c r="D192" s="5" t="s">
        <v>184</v>
      </c>
      <c r="E192" s="18">
        <v>850</v>
      </c>
      <c r="F192" s="29">
        <v>5000</v>
      </c>
    </row>
    <row r="193" spans="1:6" ht="15">
      <c r="A193" s="14" t="s">
        <v>119</v>
      </c>
      <c r="B193" s="53" t="s">
        <v>6</v>
      </c>
      <c r="C193" s="54" t="s">
        <v>31</v>
      </c>
      <c r="D193" s="54" t="s">
        <v>185</v>
      </c>
      <c r="E193" s="18"/>
      <c r="F193" s="26">
        <f aca="true" t="shared" si="36" ref="F193:F194">F194</f>
        <v>3250000</v>
      </c>
    </row>
    <row r="194" spans="1:6" ht="24">
      <c r="A194" s="44" t="s">
        <v>65</v>
      </c>
      <c r="B194" s="4" t="s">
        <v>6</v>
      </c>
      <c r="C194" s="5" t="s">
        <v>31</v>
      </c>
      <c r="D194" s="5" t="s">
        <v>185</v>
      </c>
      <c r="E194" s="18">
        <v>200</v>
      </c>
      <c r="F194" s="28">
        <f t="shared" si="36"/>
        <v>3250000</v>
      </c>
    </row>
    <row r="195" spans="1:6" ht="24">
      <c r="A195" s="44" t="s">
        <v>66</v>
      </c>
      <c r="B195" s="4" t="s">
        <v>6</v>
      </c>
      <c r="C195" s="5" t="s">
        <v>31</v>
      </c>
      <c r="D195" s="5" t="s">
        <v>185</v>
      </c>
      <c r="E195" s="18">
        <v>240</v>
      </c>
      <c r="F195" s="29">
        <v>3250000</v>
      </c>
    </row>
    <row r="196" spans="1:6" ht="14.25" customHeight="1">
      <c r="A196" s="14" t="s">
        <v>121</v>
      </c>
      <c r="B196" s="53" t="s">
        <v>6</v>
      </c>
      <c r="C196" s="54" t="s">
        <v>31</v>
      </c>
      <c r="D196" s="54" t="s">
        <v>213</v>
      </c>
      <c r="E196" s="41"/>
      <c r="F196" s="26">
        <f>F197</f>
        <v>619925</v>
      </c>
    </row>
    <row r="197" spans="1:6" ht="24">
      <c r="A197" s="44" t="s">
        <v>65</v>
      </c>
      <c r="B197" s="4" t="s">
        <v>6</v>
      </c>
      <c r="C197" s="5" t="s">
        <v>31</v>
      </c>
      <c r="D197" s="5" t="s">
        <v>213</v>
      </c>
      <c r="E197" s="18">
        <v>200</v>
      </c>
      <c r="F197" s="28">
        <f aca="true" t="shared" si="37" ref="F197">F198</f>
        <v>619925</v>
      </c>
    </row>
    <row r="198" spans="1:6" ht="24">
      <c r="A198" s="44" t="s">
        <v>66</v>
      </c>
      <c r="B198" s="4" t="s">
        <v>6</v>
      </c>
      <c r="C198" s="5" t="s">
        <v>31</v>
      </c>
      <c r="D198" s="5" t="s">
        <v>213</v>
      </c>
      <c r="E198" s="18">
        <v>240</v>
      </c>
      <c r="F198" s="29">
        <v>619925</v>
      </c>
    </row>
    <row r="199" spans="1:6" ht="24">
      <c r="A199" s="14" t="s">
        <v>249</v>
      </c>
      <c r="B199" s="53" t="s">
        <v>6</v>
      </c>
      <c r="C199" s="54" t="s">
        <v>31</v>
      </c>
      <c r="D199" s="54" t="s">
        <v>247</v>
      </c>
      <c r="E199" s="41"/>
      <c r="F199" s="26">
        <f aca="true" t="shared" si="38" ref="F199:F200">F200</f>
        <v>35075</v>
      </c>
    </row>
    <row r="200" spans="1:6" ht="24">
      <c r="A200" s="44" t="s">
        <v>65</v>
      </c>
      <c r="B200" s="4" t="s">
        <v>6</v>
      </c>
      <c r="C200" s="5" t="s">
        <v>31</v>
      </c>
      <c r="D200" s="5" t="s">
        <v>247</v>
      </c>
      <c r="E200" s="18">
        <v>200</v>
      </c>
      <c r="F200" s="28">
        <f t="shared" si="38"/>
        <v>35075</v>
      </c>
    </row>
    <row r="201" spans="1:6" ht="24">
      <c r="A201" s="44" t="s">
        <v>66</v>
      </c>
      <c r="B201" s="4" t="s">
        <v>6</v>
      </c>
      <c r="C201" s="5" t="s">
        <v>31</v>
      </c>
      <c r="D201" s="5" t="s">
        <v>247</v>
      </c>
      <c r="E201" s="18">
        <v>240</v>
      </c>
      <c r="F201" s="29">
        <v>35075</v>
      </c>
    </row>
    <row r="202" spans="1:6" ht="15">
      <c r="A202" s="14" t="s">
        <v>73</v>
      </c>
      <c r="B202" s="53" t="s">
        <v>6</v>
      </c>
      <c r="C202" s="54" t="s">
        <v>31</v>
      </c>
      <c r="D202" s="54" t="s">
        <v>186</v>
      </c>
      <c r="E202" s="18"/>
      <c r="F202" s="26">
        <f aca="true" t="shared" si="39" ref="F202:F203">F203</f>
        <v>1585000</v>
      </c>
    </row>
    <row r="203" spans="1:6" ht="24">
      <c r="A203" s="44" t="s">
        <v>65</v>
      </c>
      <c r="B203" s="4" t="s">
        <v>6</v>
      </c>
      <c r="C203" s="5" t="s">
        <v>31</v>
      </c>
      <c r="D203" s="5" t="s">
        <v>186</v>
      </c>
      <c r="E203" s="18">
        <v>200</v>
      </c>
      <c r="F203" s="28">
        <f t="shared" si="39"/>
        <v>1585000</v>
      </c>
    </row>
    <row r="204" spans="1:6" ht="24">
      <c r="A204" s="44" t="s">
        <v>66</v>
      </c>
      <c r="B204" s="4" t="s">
        <v>6</v>
      </c>
      <c r="C204" s="5" t="s">
        <v>31</v>
      </c>
      <c r="D204" s="5" t="s">
        <v>186</v>
      </c>
      <c r="E204" s="18">
        <v>240</v>
      </c>
      <c r="F204" s="29">
        <v>1585000</v>
      </c>
    </row>
    <row r="205" spans="1:6" ht="15">
      <c r="A205" s="14" t="s">
        <v>264</v>
      </c>
      <c r="B205" s="54" t="s">
        <v>6</v>
      </c>
      <c r="C205" s="54" t="s">
        <v>31</v>
      </c>
      <c r="D205" s="54" t="s">
        <v>263</v>
      </c>
      <c r="E205" s="41"/>
      <c r="F205" s="26">
        <f aca="true" t="shared" si="40" ref="F205:F206">F206</f>
        <v>274953</v>
      </c>
    </row>
    <row r="206" spans="1:6" ht="24">
      <c r="A206" s="44" t="s">
        <v>65</v>
      </c>
      <c r="B206" s="4" t="s">
        <v>6</v>
      </c>
      <c r="C206" s="5" t="s">
        <v>31</v>
      </c>
      <c r="D206" s="5" t="s">
        <v>263</v>
      </c>
      <c r="E206" s="18">
        <v>200</v>
      </c>
      <c r="F206" s="28">
        <f t="shared" si="40"/>
        <v>274953</v>
      </c>
    </row>
    <row r="207" spans="1:6" ht="24">
      <c r="A207" s="44" t="s">
        <v>66</v>
      </c>
      <c r="B207" s="4" t="s">
        <v>6</v>
      </c>
      <c r="C207" s="5" t="s">
        <v>31</v>
      </c>
      <c r="D207" s="5" t="s">
        <v>263</v>
      </c>
      <c r="E207" s="18">
        <v>240</v>
      </c>
      <c r="F207" s="29">
        <v>274953</v>
      </c>
    </row>
    <row r="208" spans="1:6" ht="24">
      <c r="A208" s="14" t="s">
        <v>250</v>
      </c>
      <c r="B208" s="53" t="s">
        <v>6</v>
      </c>
      <c r="C208" s="54" t="s">
        <v>31</v>
      </c>
      <c r="D208" s="54" t="s">
        <v>248</v>
      </c>
      <c r="E208" s="18"/>
      <c r="F208" s="26">
        <f aca="true" t="shared" si="41" ref="F208:F209">F209</f>
        <v>480047</v>
      </c>
    </row>
    <row r="209" spans="1:6" ht="24">
      <c r="A209" s="44" t="s">
        <v>65</v>
      </c>
      <c r="B209" s="4" t="s">
        <v>6</v>
      </c>
      <c r="C209" s="5" t="s">
        <v>31</v>
      </c>
      <c r="D209" s="5" t="s">
        <v>248</v>
      </c>
      <c r="E209" s="18">
        <v>200</v>
      </c>
      <c r="F209" s="28">
        <f t="shared" si="41"/>
        <v>480047</v>
      </c>
    </row>
    <row r="210" spans="1:6" ht="24">
      <c r="A210" s="44" t="s">
        <v>66</v>
      </c>
      <c r="B210" s="4" t="s">
        <v>6</v>
      </c>
      <c r="C210" s="5" t="s">
        <v>31</v>
      </c>
      <c r="D210" s="5" t="s">
        <v>248</v>
      </c>
      <c r="E210" s="18">
        <v>240</v>
      </c>
      <c r="F210" s="29">
        <v>480047</v>
      </c>
    </row>
    <row r="211" spans="1:6" ht="15">
      <c r="A211" s="14" t="s">
        <v>122</v>
      </c>
      <c r="B211" s="53" t="s">
        <v>6</v>
      </c>
      <c r="C211" s="54" t="s">
        <v>31</v>
      </c>
      <c r="D211" s="54" t="s">
        <v>187</v>
      </c>
      <c r="E211" s="18"/>
      <c r="F211" s="26">
        <f aca="true" t="shared" si="42" ref="F211:F212">F212</f>
        <v>4720000</v>
      </c>
    </row>
    <row r="212" spans="1:6" ht="24">
      <c r="A212" s="44" t="s">
        <v>65</v>
      </c>
      <c r="B212" s="4" t="s">
        <v>6</v>
      </c>
      <c r="C212" s="5" t="s">
        <v>31</v>
      </c>
      <c r="D212" s="5" t="s">
        <v>187</v>
      </c>
      <c r="E212" s="18">
        <v>200</v>
      </c>
      <c r="F212" s="28">
        <f t="shared" si="42"/>
        <v>4720000</v>
      </c>
    </row>
    <row r="213" spans="1:6" ht="24">
      <c r="A213" s="44" t="s">
        <v>66</v>
      </c>
      <c r="B213" s="4" t="s">
        <v>6</v>
      </c>
      <c r="C213" s="5" t="s">
        <v>31</v>
      </c>
      <c r="D213" s="5" t="s">
        <v>187</v>
      </c>
      <c r="E213" s="18">
        <v>240</v>
      </c>
      <c r="F213" s="29">
        <v>4720000</v>
      </c>
    </row>
    <row r="214" spans="1:6" ht="27" customHeight="1">
      <c r="A214" s="30" t="s">
        <v>290</v>
      </c>
      <c r="B214" s="53" t="s">
        <v>6</v>
      </c>
      <c r="C214" s="54" t="s">
        <v>31</v>
      </c>
      <c r="D214" s="54" t="s">
        <v>179</v>
      </c>
      <c r="E214" s="41"/>
      <c r="F214" s="26">
        <f aca="true" t="shared" si="43" ref="F214:F217">F215</f>
        <v>215000</v>
      </c>
    </row>
    <row r="215" spans="1:6" ht="27" customHeight="1">
      <c r="A215" s="52" t="s">
        <v>292</v>
      </c>
      <c r="B215" s="53" t="s">
        <v>6</v>
      </c>
      <c r="C215" s="54" t="s">
        <v>31</v>
      </c>
      <c r="D215" s="54" t="s">
        <v>294</v>
      </c>
      <c r="E215" s="41"/>
      <c r="F215" s="26">
        <f t="shared" si="43"/>
        <v>215000</v>
      </c>
    </row>
    <row r="216" spans="1:6" ht="15.75" customHeight="1">
      <c r="A216" s="52" t="s">
        <v>182</v>
      </c>
      <c r="B216" s="53" t="s">
        <v>6</v>
      </c>
      <c r="C216" s="54" t="s">
        <v>31</v>
      </c>
      <c r="D216" s="54" t="s">
        <v>304</v>
      </c>
      <c r="E216" s="41"/>
      <c r="F216" s="26">
        <f t="shared" si="43"/>
        <v>215000</v>
      </c>
    </row>
    <row r="217" spans="1:6" ht="24">
      <c r="A217" s="44" t="s">
        <v>65</v>
      </c>
      <c r="B217" s="4" t="s">
        <v>6</v>
      </c>
      <c r="C217" s="5" t="s">
        <v>31</v>
      </c>
      <c r="D217" s="5" t="s">
        <v>304</v>
      </c>
      <c r="E217" s="18">
        <v>200</v>
      </c>
      <c r="F217" s="28">
        <f t="shared" si="43"/>
        <v>215000</v>
      </c>
    </row>
    <row r="218" spans="1:6" ht="24">
      <c r="A218" s="44" t="s">
        <v>66</v>
      </c>
      <c r="B218" s="4" t="s">
        <v>6</v>
      </c>
      <c r="C218" s="5" t="s">
        <v>31</v>
      </c>
      <c r="D218" s="5" t="s">
        <v>304</v>
      </c>
      <c r="E218" s="18">
        <v>240</v>
      </c>
      <c r="F218" s="29">
        <v>215000</v>
      </c>
    </row>
    <row r="219" spans="1:6" ht="15">
      <c r="A219" s="16" t="s">
        <v>32</v>
      </c>
      <c r="B219" s="2" t="s">
        <v>6</v>
      </c>
      <c r="C219" s="3" t="s">
        <v>33</v>
      </c>
      <c r="D219" s="9"/>
      <c r="E219" s="9"/>
      <c r="F219" s="25">
        <f aca="true" t="shared" si="44" ref="F219:F224">F220</f>
        <v>361000</v>
      </c>
    </row>
    <row r="220" spans="1:6" ht="15">
      <c r="A220" s="38" t="s">
        <v>34</v>
      </c>
      <c r="B220" s="12" t="s">
        <v>6</v>
      </c>
      <c r="C220" s="13" t="s">
        <v>35</v>
      </c>
      <c r="D220" s="8"/>
      <c r="E220" s="8"/>
      <c r="F220" s="32">
        <f aca="true" t="shared" si="45" ref="F220:F221">F221</f>
        <v>361000</v>
      </c>
    </row>
    <row r="221" spans="1:6" ht="24">
      <c r="A221" s="30" t="s">
        <v>88</v>
      </c>
      <c r="B221" s="53" t="s">
        <v>6</v>
      </c>
      <c r="C221" s="54" t="s">
        <v>35</v>
      </c>
      <c r="D221" s="54" t="s">
        <v>190</v>
      </c>
      <c r="E221" s="54"/>
      <c r="F221" s="26">
        <f t="shared" si="45"/>
        <v>361000</v>
      </c>
    </row>
    <row r="222" spans="1:6" ht="24">
      <c r="A222" s="51" t="s">
        <v>189</v>
      </c>
      <c r="B222" s="53" t="s">
        <v>6</v>
      </c>
      <c r="C222" s="54" t="s">
        <v>35</v>
      </c>
      <c r="D222" s="54" t="s">
        <v>191</v>
      </c>
      <c r="E222" s="54"/>
      <c r="F222" s="26">
        <f>F223+F226</f>
        <v>361000</v>
      </c>
    </row>
    <row r="223" spans="1:6" ht="15">
      <c r="A223" s="51" t="s">
        <v>96</v>
      </c>
      <c r="B223" s="53" t="s">
        <v>6</v>
      </c>
      <c r="C223" s="54" t="s">
        <v>35</v>
      </c>
      <c r="D223" s="54" t="s">
        <v>192</v>
      </c>
      <c r="E223" s="5"/>
      <c r="F223" s="26">
        <f t="shared" si="44"/>
        <v>241000</v>
      </c>
    </row>
    <row r="224" spans="1:6" ht="24">
      <c r="A224" s="44" t="s">
        <v>65</v>
      </c>
      <c r="B224" s="4" t="s">
        <v>6</v>
      </c>
      <c r="C224" s="5" t="s">
        <v>35</v>
      </c>
      <c r="D224" s="5" t="s">
        <v>192</v>
      </c>
      <c r="E224" s="5" t="s">
        <v>57</v>
      </c>
      <c r="F224" s="28">
        <f t="shared" si="44"/>
        <v>241000</v>
      </c>
    </row>
    <row r="225" spans="1:6" ht="24">
      <c r="A225" s="44" t="s">
        <v>66</v>
      </c>
      <c r="B225" s="4" t="s">
        <v>6</v>
      </c>
      <c r="C225" s="5" t="s">
        <v>35</v>
      </c>
      <c r="D225" s="5" t="s">
        <v>192</v>
      </c>
      <c r="E225" s="5" t="s">
        <v>58</v>
      </c>
      <c r="F225" s="29">
        <v>241000</v>
      </c>
    </row>
    <row r="226" spans="1:6" ht="15">
      <c r="A226" s="51" t="s">
        <v>193</v>
      </c>
      <c r="B226" s="53" t="s">
        <v>6</v>
      </c>
      <c r="C226" s="54" t="s">
        <v>35</v>
      </c>
      <c r="D226" s="54" t="s">
        <v>231</v>
      </c>
      <c r="E226" s="54"/>
      <c r="F226" s="26">
        <f aca="true" t="shared" si="46" ref="F226:F227">F227</f>
        <v>120000</v>
      </c>
    </row>
    <row r="227" spans="1:6" ht="15">
      <c r="A227" s="46" t="s">
        <v>47</v>
      </c>
      <c r="B227" s="4" t="s">
        <v>6</v>
      </c>
      <c r="C227" s="5" t="s">
        <v>35</v>
      </c>
      <c r="D227" s="5" t="s">
        <v>231</v>
      </c>
      <c r="E227" s="5" t="s">
        <v>59</v>
      </c>
      <c r="F227" s="28">
        <f t="shared" si="46"/>
        <v>120000</v>
      </c>
    </row>
    <row r="228" spans="1:6" ht="36">
      <c r="A228" s="6" t="s">
        <v>70</v>
      </c>
      <c r="B228" s="4" t="s">
        <v>6</v>
      </c>
      <c r="C228" s="5" t="s">
        <v>35</v>
      </c>
      <c r="D228" s="5" t="s">
        <v>231</v>
      </c>
      <c r="E228" s="5" t="s">
        <v>48</v>
      </c>
      <c r="F228" s="29">
        <v>120000</v>
      </c>
    </row>
    <row r="229" spans="1:6" ht="15">
      <c r="A229" s="1" t="s">
        <v>36</v>
      </c>
      <c r="B229" s="2" t="s">
        <v>6</v>
      </c>
      <c r="C229" s="3" t="s">
        <v>37</v>
      </c>
      <c r="D229" s="9"/>
      <c r="E229" s="9"/>
      <c r="F229" s="25">
        <f aca="true" t="shared" si="47" ref="F229:F230">F230</f>
        <v>10369092</v>
      </c>
    </row>
    <row r="230" spans="1:6" ht="15">
      <c r="A230" s="38" t="s">
        <v>38</v>
      </c>
      <c r="B230" s="12" t="s">
        <v>6</v>
      </c>
      <c r="C230" s="13" t="s">
        <v>39</v>
      </c>
      <c r="D230" s="8"/>
      <c r="E230" s="8"/>
      <c r="F230" s="32">
        <f t="shared" si="47"/>
        <v>10369092</v>
      </c>
    </row>
    <row r="231" spans="1:6" ht="24">
      <c r="A231" s="30" t="s">
        <v>195</v>
      </c>
      <c r="B231" s="53" t="s">
        <v>6</v>
      </c>
      <c r="C231" s="54" t="s">
        <v>39</v>
      </c>
      <c r="D231" s="54" t="s">
        <v>194</v>
      </c>
      <c r="E231" s="5"/>
      <c r="F231" s="26">
        <f>F232</f>
        <v>10369092</v>
      </c>
    </row>
    <row r="232" spans="1:6" ht="23.25" customHeight="1">
      <c r="A232" s="51" t="s">
        <v>278</v>
      </c>
      <c r="B232" s="53" t="s">
        <v>6</v>
      </c>
      <c r="C232" s="54" t="s">
        <v>39</v>
      </c>
      <c r="D232" s="54" t="s">
        <v>276</v>
      </c>
      <c r="E232" s="5"/>
      <c r="F232" s="26">
        <f>F233+F240+F243</f>
        <v>10369092</v>
      </c>
    </row>
    <row r="233" spans="1:6" ht="23.25" customHeight="1">
      <c r="A233" s="51" t="s">
        <v>81</v>
      </c>
      <c r="B233" s="53" t="s">
        <v>6</v>
      </c>
      <c r="C233" s="54" t="s">
        <v>39</v>
      </c>
      <c r="D233" s="54" t="s">
        <v>280</v>
      </c>
      <c r="E233" s="54"/>
      <c r="F233" s="26">
        <f>F234+F236+F238</f>
        <v>8123092</v>
      </c>
    </row>
    <row r="234" spans="1:6" ht="23.25" customHeight="1">
      <c r="A234" s="6" t="s">
        <v>82</v>
      </c>
      <c r="B234" s="4" t="s">
        <v>6</v>
      </c>
      <c r="C234" s="5" t="s">
        <v>39</v>
      </c>
      <c r="D234" s="5" t="s">
        <v>280</v>
      </c>
      <c r="E234" s="5" t="s">
        <v>54</v>
      </c>
      <c r="F234" s="28">
        <f aca="true" t="shared" si="48" ref="F234">F235</f>
        <v>6799092</v>
      </c>
    </row>
    <row r="235" spans="1:6" ht="23.25" customHeight="1">
      <c r="A235" s="6" t="s">
        <v>83</v>
      </c>
      <c r="B235" s="4" t="s">
        <v>6</v>
      </c>
      <c r="C235" s="5" t="s">
        <v>39</v>
      </c>
      <c r="D235" s="5" t="s">
        <v>280</v>
      </c>
      <c r="E235" s="5" t="s">
        <v>84</v>
      </c>
      <c r="F235" s="29">
        <v>6799092</v>
      </c>
    </row>
    <row r="236" spans="1:6" ht="23.25" customHeight="1">
      <c r="A236" s="44" t="s">
        <v>65</v>
      </c>
      <c r="B236" s="4" t="s">
        <v>6</v>
      </c>
      <c r="C236" s="5" t="s">
        <v>39</v>
      </c>
      <c r="D236" s="5" t="s">
        <v>280</v>
      </c>
      <c r="E236" s="5" t="s">
        <v>57</v>
      </c>
      <c r="F236" s="28">
        <f>F237</f>
        <v>1318000</v>
      </c>
    </row>
    <row r="237" spans="1:6" ht="23.25" customHeight="1">
      <c r="A237" s="44" t="s">
        <v>66</v>
      </c>
      <c r="B237" s="4" t="s">
        <v>6</v>
      </c>
      <c r="C237" s="5" t="s">
        <v>39</v>
      </c>
      <c r="D237" s="5" t="s">
        <v>280</v>
      </c>
      <c r="E237" s="5" t="s">
        <v>58</v>
      </c>
      <c r="F237" s="29">
        <v>1318000</v>
      </c>
    </row>
    <row r="238" spans="1:6" ht="23.25" customHeight="1">
      <c r="A238" s="46" t="s">
        <v>47</v>
      </c>
      <c r="B238" s="4" t="s">
        <v>6</v>
      </c>
      <c r="C238" s="5" t="s">
        <v>39</v>
      </c>
      <c r="D238" s="5" t="s">
        <v>280</v>
      </c>
      <c r="E238" s="4" t="s">
        <v>59</v>
      </c>
      <c r="F238" s="28">
        <f aca="true" t="shared" si="49" ref="F238">F239</f>
        <v>6000</v>
      </c>
    </row>
    <row r="239" spans="1:6" ht="23.25" customHeight="1">
      <c r="A239" s="46" t="s">
        <v>67</v>
      </c>
      <c r="B239" s="4" t="s">
        <v>6</v>
      </c>
      <c r="C239" s="5" t="s">
        <v>39</v>
      </c>
      <c r="D239" s="5" t="s">
        <v>280</v>
      </c>
      <c r="E239" s="4" t="s">
        <v>60</v>
      </c>
      <c r="F239" s="29">
        <v>6000</v>
      </c>
    </row>
    <row r="240" spans="1:6" ht="16.5" customHeight="1">
      <c r="A240" s="51" t="s">
        <v>92</v>
      </c>
      <c r="B240" s="53" t="s">
        <v>6</v>
      </c>
      <c r="C240" s="54" t="s">
        <v>39</v>
      </c>
      <c r="D240" s="54" t="s">
        <v>277</v>
      </c>
      <c r="E240" s="5"/>
      <c r="F240" s="26">
        <f aca="true" t="shared" si="50" ref="F240:F241">F241</f>
        <v>1546000</v>
      </c>
    </row>
    <row r="241" spans="1:6" ht="24">
      <c r="A241" s="44" t="s">
        <v>65</v>
      </c>
      <c r="B241" s="4" t="s">
        <v>6</v>
      </c>
      <c r="C241" s="5" t="s">
        <v>39</v>
      </c>
      <c r="D241" s="5" t="s">
        <v>277</v>
      </c>
      <c r="E241" s="5" t="s">
        <v>57</v>
      </c>
      <c r="F241" s="28">
        <f t="shared" si="50"/>
        <v>1546000</v>
      </c>
    </row>
    <row r="242" spans="1:6" ht="24">
      <c r="A242" s="44" t="s">
        <v>66</v>
      </c>
      <c r="B242" s="4" t="s">
        <v>6</v>
      </c>
      <c r="C242" s="5" t="s">
        <v>39</v>
      </c>
      <c r="D242" s="5" t="s">
        <v>277</v>
      </c>
      <c r="E242" s="5" t="s">
        <v>58</v>
      </c>
      <c r="F242" s="29">
        <v>1546000</v>
      </c>
    </row>
    <row r="243" spans="1:6" ht="15" customHeight="1">
      <c r="A243" s="51" t="s">
        <v>93</v>
      </c>
      <c r="B243" s="53" t="s">
        <v>6</v>
      </c>
      <c r="C243" s="54" t="s">
        <v>39</v>
      </c>
      <c r="D243" s="54" t="s">
        <v>279</v>
      </c>
      <c r="E243" s="5"/>
      <c r="F243" s="26">
        <f aca="true" t="shared" si="51" ref="F243:F244">F244</f>
        <v>700000</v>
      </c>
    </row>
    <row r="244" spans="1:6" ht="24">
      <c r="A244" s="44" t="s">
        <v>65</v>
      </c>
      <c r="B244" s="4" t="s">
        <v>6</v>
      </c>
      <c r="C244" s="5" t="s">
        <v>39</v>
      </c>
      <c r="D244" s="5" t="s">
        <v>279</v>
      </c>
      <c r="E244" s="5" t="s">
        <v>57</v>
      </c>
      <c r="F244" s="28">
        <f t="shared" si="51"/>
        <v>700000</v>
      </c>
    </row>
    <row r="245" spans="1:6" ht="24">
      <c r="A245" s="44" t="s">
        <v>66</v>
      </c>
      <c r="B245" s="4" t="s">
        <v>6</v>
      </c>
      <c r="C245" s="5" t="s">
        <v>39</v>
      </c>
      <c r="D245" s="5" t="s">
        <v>279</v>
      </c>
      <c r="E245" s="5" t="s">
        <v>58</v>
      </c>
      <c r="F245" s="29">
        <v>700000</v>
      </c>
    </row>
    <row r="246" spans="1:6" ht="15">
      <c r="A246" s="1" t="s">
        <v>40</v>
      </c>
      <c r="B246" s="2" t="s">
        <v>6</v>
      </c>
      <c r="C246" s="3" t="s">
        <v>41</v>
      </c>
      <c r="D246" s="9"/>
      <c r="E246" s="9"/>
      <c r="F246" s="25">
        <f>F247</f>
        <v>12605000</v>
      </c>
    </row>
    <row r="247" spans="1:6" ht="15">
      <c r="A247" s="39" t="s">
        <v>42</v>
      </c>
      <c r="B247" s="15" t="s">
        <v>6</v>
      </c>
      <c r="C247" s="8" t="s">
        <v>43</v>
      </c>
      <c r="D247" s="8"/>
      <c r="E247" s="8"/>
      <c r="F247" s="32">
        <f>F248+F269+F274</f>
        <v>12605000</v>
      </c>
    </row>
    <row r="248" spans="1:6" ht="24">
      <c r="A248" s="30" t="s">
        <v>75</v>
      </c>
      <c r="B248" s="53" t="s">
        <v>6</v>
      </c>
      <c r="C248" s="54" t="s">
        <v>43</v>
      </c>
      <c r="D248" s="54" t="s">
        <v>197</v>
      </c>
      <c r="E248" s="5"/>
      <c r="F248" s="26">
        <f>F249+F259</f>
        <v>12525000</v>
      </c>
    </row>
    <row r="249" spans="1:6" ht="36">
      <c r="A249" s="30" t="s">
        <v>196</v>
      </c>
      <c r="B249" s="53" t="s">
        <v>6</v>
      </c>
      <c r="C249" s="54" t="s">
        <v>43</v>
      </c>
      <c r="D249" s="54" t="s">
        <v>198</v>
      </c>
      <c r="E249" s="5"/>
      <c r="F249" s="26">
        <f>+F250</f>
        <v>227000</v>
      </c>
    </row>
    <row r="250" spans="1:6" ht="24">
      <c r="A250" s="14" t="s">
        <v>204</v>
      </c>
      <c r="B250" s="53" t="s">
        <v>6</v>
      </c>
      <c r="C250" s="54" t="s">
        <v>43</v>
      </c>
      <c r="D250" s="54" t="s">
        <v>199</v>
      </c>
      <c r="E250" s="5"/>
      <c r="F250" s="26">
        <f>F251+F256</f>
        <v>227000</v>
      </c>
    </row>
    <row r="251" spans="1:6" ht="27" customHeight="1">
      <c r="A251" s="14" t="s">
        <v>281</v>
      </c>
      <c r="B251" s="53" t="s">
        <v>6</v>
      </c>
      <c r="C251" s="54" t="s">
        <v>43</v>
      </c>
      <c r="D251" s="54" t="s">
        <v>305</v>
      </c>
      <c r="E251" s="5"/>
      <c r="F251" s="26">
        <f>F252+F254</f>
        <v>28000</v>
      </c>
    </row>
    <row r="252" spans="1:6" ht="24">
      <c r="A252" s="44" t="s">
        <v>65</v>
      </c>
      <c r="B252" s="4" t="s">
        <v>6</v>
      </c>
      <c r="C252" s="5" t="s">
        <v>43</v>
      </c>
      <c r="D252" s="5" t="s">
        <v>305</v>
      </c>
      <c r="E252" s="5" t="s">
        <v>57</v>
      </c>
      <c r="F252" s="28">
        <f aca="true" t="shared" si="52" ref="F252">F253</f>
        <v>5000</v>
      </c>
    </row>
    <row r="253" spans="1:6" ht="24">
      <c r="A253" s="44" t="s">
        <v>66</v>
      </c>
      <c r="B253" s="4" t="s">
        <v>6</v>
      </c>
      <c r="C253" s="5" t="s">
        <v>43</v>
      </c>
      <c r="D253" s="5" t="s">
        <v>305</v>
      </c>
      <c r="E253" s="5" t="s">
        <v>58</v>
      </c>
      <c r="F253" s="29">
        <v>5000</v>
      </c>
    </row>
    <row r="254" spans="1:6" ht="15">
      <c r="A254" s="49" t="s">
        <v>101</v>
      </c>
      <c r="B254" s="4" t="s">
        <v>6</v>
      </c>
      <c r="C254" s="5" t="s">
        <v>43</v>
      </c>
      <c r="D254" s="5" t="s">
        <v>305</v>
      </c>
      <c r="E254" s="5" t="s">
        <v>100</v>
      </c>
      <c r="F254" s="28">
        <f>F255</f>
        <v>23000</v>
      </c>
    </row>
    <row r="255" spans="1:6" ht="15">
      <c r="A255" s="49" t="s">
        <v>102</v>
      </c>
      <c r="B255" s="4" t="s">
        <v>6</v>
      </c>
      <c r="C255" s="5" t="s">
        <v>43</v>
      </c>
      <c r="D255" s="5" t="s">
        <v>305</v>
      </c>
      <c r="E255" s="5" t="s">
        <v>99</v>
      </c>
      <c r="F255" s="29">
        <v>23000</v>
      </c>
    </row>
    <row r="256" spans="1:6" ht="24">
      <c r="A256" s="14" t="s">
        <v>205</v>
      </c>
      <c r="B256" s="53" t="s">
        <v>6</v>
      </c>
      <c r="C256" s="54" t="s">
        <v>43</v>
      </c>
      <c r="D256" s="54" t="s">
        <v>306</v>
      </c>
      <c r="E256" s="54"/>
      <c r="F256" s="26">
        <f>F257</f>
        <v>199000</v>
      </c>
    </row>
    <row r="257" spans="1:6" ht="24">
      <c r="A257" s="44" t="s">
        <v>65</v>
      </c>
      <c r="B257" s="4" t="s">
        <v>6</v>
      </c>
      <c r="C257" s="5" t="s">
        <v>43</v>
      </c>
      <c r="D257" s="5" t="s">
        <v>306</v>
      </c>
      <c r="E257" s="5" t="s">
        <v>57</v>
      </c>
      <c r="F257" s="28">
        <f aca="true" t="shared" si="53" ref="F257">F258</f>
        <v>199000</v>
      </c>
    </row>
    <row r="258" spans="1:6" ht="24">
      <c r="A258" s="44" t="s">
        <v>66</v>
      </c>
      <c r="B258" s="4" t="s">
        <v>6</v>
      </c>
      <c r="C258" s="5" t="s">
        <v>43</v>
      </c>
      <c r="D258" s="5" t="s">
        <v>306</v>
      </c>
      <c r="E258" s="5" t="s">
        <v>58</v>
      </c>
      <c r="F258" s="29">
        <v>199000</v>
      </c>
    </row>
    <row r="259" spans="1:6" ht="24">
      <c r="A259" s="30" t="s">
        <v>200</v>
      </c>
      <c r="B259" s="53" t="s">
        <v>6</v>
      </c>
      <c r="C259" s="54" t="s">
        <v>43</v>
      </c>
      <c r="D259" s="54" t="s">
        <v>201</v>
      </c>
      <c r="E259" s="5"/>
      <c r="F259" s="26">
        <f>F260</f>
        <v>12298000</v>
      </c>
    </row>
    <row r="260" spans="1:6" ht="24">
      <c r="A260" s="52" t="s">
        <v>202</v>
      </c>
      <c r="B260" s="53" t="s">
        <v>6</v>
      </c>
      <c r="C260" s="54" t="s">
        <v>43</v>
      </c>
      <c r="D260" s="54" t="s">
        <v>234</v>
      </c>
      <c r="E260" s="5"/>
      <c r="F260" s="26">
        <f>F261+F266</f>
        <v>12298000</v>
      </c>
    </row>
    <row r="261" spans="1:6" ht="15">
      <c r="A261" s="14" t="s">
        <v>203</v>
      </c>
      <c r="B261" s="53" t="s">
        <v>6</v>
      </c>
      <c r="C261" s="54" t="s">
        <v>43</v>
      </c>
      <c r="D261" s="54" t="s">
        <v>307</v>
      </c>
      <c r="E261" s="5"/>
      <c r="F261" s="26">
        <f>F262+F264</f>
        <v>298000</v>
      </c>
    </row>
    <row r="262" spans="1:6" ht="24">
      <c r="A262" s="44" t="s">
        <v>65</v>
      </c>
      <c r="B262" s="4" t="s">
        <v>6</v>
      </c>
      <c r="C262" s="5" t="s">
        <v>43</v>
      </c>
      <c r="D262" s="5" t="s">
        <v>307</v>
      </c>
      <c r="E262" s="5" t="s">
        <v>57</v>
      </c>
      <c r="F262" s="28">
        <f aca="true" t="shared" si="54" ref="F262">F263</f>
        <v>163000</v>
      </c>
    </row>
    <row r="263" spans="1:6" ht="24">
      <c r="A263" s="44" t="s">
        <v>66</v>
      </c>
      <c r="B263" s="4" t="s">
        <v>6</v>
      </c>
      <c r="C263" s="5" t="s">
        <v>43</v>
      </c>
      <c r="D263" s="5" t="s">
        <v>307</v>
      </c>
      <c r="E263" s="5" t="s">
        <v>58</v>
      </c>
      <c r="F263" s="29">
        <v>163000</v>
      </c>
    </row>
    <row r="264" spans="1:6" ht="15">
      <c r="A264" s="49" t="s">
        <v>101</v>
      </c>
      <c r="B264" s="5" t="s">
        <v>6</v>
      </c>
      <c r="C264" s="5" t="s">
        <v>43</v>
      </c>
      <c r="D264" s="5" t="s">
        <v>307</v>
      </c>
      <c r="E264" s="5" t="s">
        <v>100</v>
      </c>
      <c r="F264" s="28">
        <f aca="true" t="shared" si="55" ref="F264">F265</f>
        <v>135000</v>
      </c>
    </row>
    <row r="265" spans="1:6" ht="15">
      <c r="A265" s="49" t="s">
        <v>102</v>
      </c>
      <c r="B265" s="5" t="s">
        <v>6</v>
      </c>
      <c r="C265" s="5" t="s">
        <v>43</v>
      </c>
      <c r="D265" s="5" t="s">
        <v>307</v>
      </c>
      <c r="E265" s="5" t="s">
        <v>99</v>
      </c>
      <c r="F265" s="29">
        <v>135000</v>
      </c>
    </row>
    <row r="266" spans="1:6" ht="15">
      <c r="A266" s="52" t="s">
        <v>214</v>
      </c>
      <c r="B266" s="53" t="s">
        <v>6</v>
      </c>
      <c r="C266" s="54" t="s">
        <v>43</v>
      </c>
      <c r="D266" s="54" t="s">
        <v>308</v>
      </c>
      <c r="E266" s="54"/>
      <c r="F266" s="26">
        <f aca="true" t="shared" si="56" ref="F266:F267">F267</f>
        <v>12000000</v>
      </c>
    </row>
    <row r="267" spans="1:6" ht="24">
      <c r="A267" s="44" t="s">
        <v>65</v>
      </c>
      <c r="B267" s="4" t="s">
        <v>6</v>
      </c>
      <c r="C267" s="5" t="s">
        <v>43</v>
      </c>
      <c r="D267" s="5" t="s">
        <v>308</v>
      </c>
      <c r="E267" s="5" t="s">
        <v>57</v>
      </c>
      <c r="F267" s="28">
        <f t="shared" si="56"/>
        <v>12000000</v>
      </c>
    </row>
    <row r="268" spans="1:6" ht="24">
      <c r="A268" s="44" t="s">
        <v>66</v>
      </c>
      <c r="B268" s="4" t="s">
        <v>6</v>
      </c>
      <c r="C268" s="5" t="s">
        <v>43</v>
      </c>
      <c r="D268" s="5" t="s">
        <v>308</v>
      </c>
      <c r="E268" s="5" t="s">
        <v>58</v>
      </c>
      <c r="F268" s="29">
        <v>12000000</v>
      </c>
    </row>
    <row r="269" spans="1:6" ht="24">
      <c r="A269" s="30" t="s">
        <v>290</v>
      </c>
      <c r="B269" s="55" t="s">
        <v>6</v>
      </c>
      <c r="C269" s="53" t="s">
        <v>43</v>
      </c>
      <c r="D269" s="53" t="s">
        <v>179</v>
      </c>
      <c r="E269" s="53"/>
      <c r="F269" s="26">
        <f aca="true" t="shared" si="57" ref="F269:F272">F270</f>
        <v>5000</v>
      </c>
    </row>
    <row r="270" spans="1:6" ht="24">
      <c r="A270" s="52" t="s">
        <v>292</v>
      </c>
      <c r="B270" s="55" t="s">
        <v>6</v>
      </c>
      <c r="C270" s="53" t="s">
        <v>43</v>
      </c>
      <c r="D270" s="53" t="s">
        <v>294</v>
      </c>
      <c r="E270" s="53"/>
      <c r="F270" s="26">
        <f t="shared" si="57"/>
        <v>5000</v>
      </c>
    </row>
    <row r="271" spans="1:6" ht="15">
      <c r="A271" s="52" t="s">
        <v>301</v>
      </c>
      <c r="B271" s="55" t="s">
        <v>6</v>
      </c>
      <c r="C271" s="53" t="s">
        <v>43</v>
      </c>
      <c r="D271" s="53" t="s">
        <v>298</v>
      </c>
      <c r="E271" s="53"/>
      <c r="F271" s="26">
        <f t="shared" si="57"/>
        <v>5000</v>
      </c>
    </row>
    <row r="272" spans="1:6" ht="15">
      <c r="A272" s="75" t="s">
        <v>101</v>
      </c>
      <c r="B272" s="27" t="s">
        <v>6</v>
      </c>
      <c r="C272" s="4" t="s">
        <v>43</v>
      </c>
      <c r="D272" s="4" t="s">
        <v>298</v>
      </c>
      <c r="E272" s="5" t="s">
        <v>100</v>
      </c>
      <c r="F272" s="28">
        <f t="shared" si="57"/>
        <v>5000</v>
      </c>
    </row>
    <row r="273" spans="1:6" ht="15">
      <c r="A273" s="75" t="s">
        <v>102</v>
      </c>
      <c r="B273" s="27" t="s">
        <v>6</v>
      </c>
      <c r="C273" s="4" t="s">
        <v>43</v>
      </c>
      <c r="D273" s="4" t="s">
        <v>298</v>
      </c>
      <c r="E273" s="5" t="s">
        <v>99</v>
      </c>
      <c r="F273" s="29">
        <v>5000</v>
      </c>
    </row>
    <row r="274" spans="1:6" ht="84">
      <c r="A274" s="30" t="s">
        <v>49</v>
      </c>
      <c r="B274" s="53" t="s">
        <v>6</v>
      </c>
      <c r="C274" s="54" t="s">
        <v>43</v>
      </c>
      <c r="D274" s="54" t="s">
        <v>206</v>
      </c>
      <c r="E274" s="5"/>
      <c r="F274" s="28">
        <f aca="true" t="shared" si="58" ref="F274:F275">F275</f>
        <v>75000</v>
      </c>
    </row>
    <row r="275" spans="1:6" ht="84">
      <c r="A275" s="62" t="s">
        <v>207</v>
      </c>
      <c r="B275" s="53" t="s">
        <v>6</v>
      </c>
      <c r="C275" s="54" t="s">
        <v>43</v>
      </c>
      <c r="D275" s="54" t="s">
        <v>232</v>
      </c>
      <c r="E275" s="5"/>
      <c r="F275" s="28">
        <f t="shared" si="58"/>
        <v>75000</v>
      </c>
    </row>
    <row r="276" spans="1:6" ht="15">
      <c r="A276" s="44" t="s">
        <v>47</v>
      </c>
      <c r="B276" s="4" t="s">
        <v>6</v>
      </c>
      <c r="C276" s="5" t="s">
        <v>43</v>
      </c>
      <c r="D276" s="5" t="s">
        <v>232</v>
      </c>
      <c r="E276" s="5" t="s">
        <v>126</v>
      </c>
      <c r="F276" s="28">
        <f aca="true" t="shared" si="59" ref="F276">F277</f>
        <v>75000</v>
      </c>
    </row>
    <row r="277" spans="1:6" ht="15">
      <c r="A277" s="44" t="s">
        <v>128</v>
      </c>
      <c r="B277" s="4" t="s">
        <v>6</v>
      </c>
      <c r="C277" s="5" t="s">
        <v>43</v>
      </c>
      <c r="D277" s="5" t="s">
        <v>232</v>
      </c>
      <c r="E277" s="5" t="s">
        <v>127</v>
      </c>
      <c r="F277" s="29">
        <v>75000</v>
      </c>
    </row>
    <row r="278" spans="1:6" ht="15">
      <c r="A278" s="1" t="s">
        <v>44</v>
      </c>
      <c r="B278" s="2" t="s">
        <v>6</v>
      </c>
      <c r="C278" s="3" t="s">
        <v>45</v>
      </c>
      <c r="D278" s="9"/>
      <c r="E278" s="9"/>
      <c r="F278" s="25">
        <f aca="true" t="shared" si="60" ref="F278:F280">F279</f>
        <v>5872642</v>
      </c>
    </row>
    <row r="279" spans="1:6" ht="15">
      <c r="A279" s="38" t="s">
        <v>97</v>
      </c>
      <c r="B279" s="12" t="s">
        <v>6</v>
      </c>
      <c r="C279" s="13" t="s">
        <v>46</v>
      </c>
      <c r="D279" s="8"/>
      <c r="E279" s="8"/>
      <c r="F279" s="32">
        <f t="shared" si="60"/>
        <v>5872642</v>
      </c>
    </row>
    <row r="280" spans="1:6" ht="36">
      <c r="A280" s="30" t="s">
        <v>76</v>
      </c>
      <c r="B280" s="53" t="s">
        <v>6</v>
      </c>
      <c r="C280" s="54" t="s">
        <v>46</v>
      </c>
      <c r="D280" s="54" t="s">
        <v>208</v>
      </c>
      <c r="E280" s="5"/>
      <c r="F280" s="26">
        <f t="shared" si="60"/>
        <v>5872642</v>
      </c>
    </row>
    <row r="281" spans="1:6" ht="36">
      <c r="A281" s="63" t="s">
        <v>282</v>
      </c>
      <c r="B281" s="53" t="s">
        <v>6</v>
      </c>
      <c r="C281" s="54" t="s">
        <v>46</v>
      </c>
      <c r="D281" s="54" t="s">
        <v>209</v>
      </c>
      <c r="E281" s="5"/>
      <c r="F281" s="26">
        <f>+F292+F289+F282</f>
        <v>5872642</v>
      </c>
    </row>
    <row r="282" spans="1:6" ht="24">
      <c r="A282" s="51" t="s">
        <v>81</v>
      </c>
      <c r="B282" s="53" t="s">
        <v>6</v>
      </c>
      <c r="C282" s="54" t="s">
        <v>46</v>
      </c>
      <c r="D282" s="54" t="s">
        <v>212</v>
      </c>
      <c r="E282" s="54"/>
      <c r="F282" s="26">
        <f>F283+F285+F287</f>
        <v>4040642</v>
      </c>
    </row>
    <row r="283" spans="1:6" ht="48">
      <c r="A283" s="6" t="s">
        <v>82</v>
      </c>
      <c r="B283" s="4" t="s">
        <v>6</v>
      </c>
      <c r="C283" s="5" t="s">
        <v>46</v>
      </c>
      <c r="D283" s="5" t="s">
        <v>212</v>
      </c>
      <c r="E283" s="5" t="s">
        <v>54</v>
      </c>
      <c r="F283" s="28">
        <f>F284</f>
        <v>3342642</v>
      </c>
    </row>
    <row r="284" spans="1:6" ht="15">
      <c r="A284" s="6" t="s">
        <v>83</v>
      </c>
      <c r="B284" s="4" t="s">
        <v>6</v>
      </c>
      <c r="C284" s="5" t="s">
        <v>46</v>
      </c>
      <c r="D284" s="5" t="s">
        <v>212</v>
      </c>
      <c r="E284" s="5" t="s">
        <v>84</v>
      </c>
      <c r="F284" s="29">
        <v>3342642</v>
      </c>
    </row>
    <row r="285" spans="1:6" ht="24">
      <c r="A285" s="44" t="s">
        <v>65</v>
      </c>
      <c r="B285" s="4" t="s">
        <v>6</v>
      </c>
      <c r="C285" s="5" t="s">
        <v>46</v>
      </c>
      <c r="D285" s="5" t="s">
        <v>212</v>
      </c>
      <c r="E285" s="5" t="s">
        <v>57</v>
      </c>
      <c r="F285" s="64">
        <f>F286</f>
        <v>690000</v>
      </c>
    </row>
    <row r="286" spans="1:6" ht="24">
      <c r="A286" s="44" t="s">
        <v>66</v>
      </c>
      <c r="B286" s="4" t="s">
        <v>6</v>
      </c>
      <c r="C286" s="5" t="s">
        <v>46</v>
      </c>
      <c r="D286" s="5" t="s">
        <v>212</v>
      </c>
      <c r="E286" s="5" t="s">
        <v>58</v>
      </c>
      <c r="F286" s="29">
        <v>690000</v>
      </c>
    </row>
    <row r="287" spans="1:6" ht="15">
      <c r="A287" s="44" t="s">
        <v>47</v>
      </c>
      <c r="B287" s="4" t="s">
        <v>6</v>
      </c>
      <c r="C287" s="5" t="s">
        <v>46</v>
      </c>
      <c r="D287" s="5" t="s">
        <v>212</v>
      </c>
      <c r="E287" s="5">
        <v>800</v>
      </c>
      <c r="F287" s="64">
        <f>F288</f>
        <v>8000</v>
      </c>
    </row>
    <row r="288" spans="1:6" ht="15">
      <c r="A288" s="44" t="s">
        <v>67</v>
      </c>
      <c r="B288" s="4" t="s">
        <v>6</v>
      </c>
      <c r="C288" s="5" t="s">
        <v>46</v>
      </c>
      <c r="D288" s="5" t="s">
        <v>212</v>
      </c>
      <c r="E288" s="5" t="s">
        <v>60</v>
      </c>
      <c r="F288" s="29">
        <v>8000</v>
      </c>
    </row>
    <row r="289" spans="1:6" s="21" customFormat="1" ht="15">
      <c r="A289" s="52" t="s">
        <v>284</v>
      </c>
      <c r="B289" s="53" t="s">
        <v>6</v>
      </c>
      <c r="C289" s="54" t="s">
        <v>46</v>
      </c>
      <c r="D289" s="54" t="s">
        <v>283</v>
      </c>
      <c r="E289" s="54"/>
      <c r="F289" s="26">
        <f>F290</f>
        <v>417000</v>
      </c>
    </row>
    <row r="290" spans="1:6" ht="24">
      <c r="A290" s="44" t="s">
        <v>65</v>
      </c>
      <c r="B290" s="4" t="s">
        <v>6</v>
      </c>
      <c r="C290" s="5" t="s">
        <v>46</v>
      </c>
      <c r="D290" s="5" t="s">
        <v>283</v>
      </c>
      <c r="E290" s="5" t="s">
        <v>57</v>
      </c>
      <c r="F290" s="28">
        <f aca="true" t="shared" si="61" ref="F290:F293">F291</f>
        <v>417000</v>
      </c>
    </row>
    <row r="291" spans="1:6" ht="24">
      <c r="A291" s="44" t="s">
        <v>66</v>
      </c>
      <c r="B291" s="4" t="s">
        <v>6</v>
      </c>
      <c r="C291" s="5" t="s">
        <v>46</v>
      </c>
      <c r="D291" s="5" t="s">
        <v>283</v>
      </c>
      <c r="E291" s="5" t="s">
        <v>58</v>
      </c>
      <c r="F291" s="29">
        <v>417000</v>
      </c>
    </row>
    <row r="292" spans="1:6" ht="24">
      <c r="A292" s="51" t="s">
        <v>238</v>
      </c>
      <c r="B292" s="53" t="s">
        <v>6</v>
      </c>
      <c r="C292" s="54" t="s">
        <v>46</v>
      </c>
      <c r="D292" s="54" t="s">
        <v>211</v>
      </c>
      <c r="E292" s="5"/>
      <c r="F292" s="26">
        <f t="shared" si="61"/>
        <v>1415000</v>
      </c>
    </row>
    <row r="293" spans="1:6" ht="24">
      <c r="A293" s="44" t="s">
        <v>65</v>
      </c>
      <c r="B293" s="4" t="s">
        <v>6</v>
      </c>
      <c r="C293" s="5" t="s">
        <v>46</v>
      </c>
      <c r="D293" s="5" t="s">
        <v>211</v>
      </c>
      <c r="E293" s="5" t="s">
        <v>57</v>
      </c>
      <c r="F293" s="28">
        <f t="shared" si="61"/>
        <v>1415000</v>
      </c>
    </row>
    <row r="294" spans="1:6" ht="24">
      <c r="A294" s="44" t="s">
        <v>66</v>
      </c>
      <c r="B294" s="4" t="s">
        <v>6</v>
      </c>
      <c r="C294" s="5" t="s">
        <v>46</v>
      </c>
      <c r="D294" s="5" t="s">
        <v>211</v>
      </c>
      <c r="E294" s="5" t="s">
        <v>58</v>
      </c>
      <c r="F294" s="29">
        <v>1415000</v>
      </c>
    </row>
    <row r="420" s="33" customFormat="1" ht="15"/>
    <row r="423" s="33" customFormat="1" ht="15"/>
  </sheetData>
  <mergeCells count="2">
    <mergeCell ref="C3:F3"/>
    <mergeCell ref="A6:F6"/>
  </mergeCells>
  <printOptions/>
  <pageMargins left="0.984251968503937" right="0.5118110236220472" top="0.7874015748031497" bottom="0.7874015748031497" header="0.31496062992125984" footer="0.31496062992125984"/>
  <pageSetup fitToHeight="1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4"/>
  <sheetViews>
    <sheetView workbookViewId="0" topLeftCell="A67">
      <selection activeCell="G183" sqref="G183"/>
    </sheetView>
  </sheetViews>
  <sheetFormatPr defaultColWidth="9.140625" defaultRowHeight="15"/>
  <cols>
    <col min="1" max="1" width="49.00390625" style="19" customWidth="1"/>
    <col min="2" max="2" width="11.421875" style="19" customWidth="1"/>
    <col min="3" max="3" width="8.57421875" style="19" customWidth="1"/>
    <col min="4" max="4" width="11.140625" style="19" customWidth="1"/>
    <col min="5" max="5" width="7.140625" style="19" customWidth="1"/>
    <col min="6" max="6" width="12.57421875" style="20" customWidth="1"/>
    <col min="7" max="7" width="13.7109375" style="20" customWidth="1"/>
    <col min="8" max="8" width="9.140625" style="19" customWidth="1"/>
    <col min="9" max="11" width="10.8515625" style="19" bestFit="1" customWidth="1"/>
    <col min="12" max="245" width="9.140625" style="19" customWidth="1"/>
    <col min="246" max="246" width="37.7109375" style="19" customWidth="1"/>
    <col min="247" max="247" width="7.57421875" style="19" customWidth="1"/>
    <col min="248" max="249" width="9.00390625" style="19" customWidth="1"/>
    <col min="250" max="250" width="6.421875" style="19" customWidth="1"/>
    <col min="251" max="251" width="9.28125" style="19" customWidth="1"/>
    <col min="252" max="252" width="11.00390625" style="19" customWidth="1"/>
    <col min="253" max="253" width="9.8515625" style="19" customWidth="1"/>
    <col min="254" max="256" width="9.140625" style="19" hidden="1" customWidth="1"/>
    <col min="257" max="501" width="9.140625" style="19" customWidth="1"/>
    <col min="502" max="502" width="37.7109375" style="19" customWidth="1"/>
    <col min="503" max="503" width="7.57421875" style="19" customWidth="1"/>
    <col min="504" max="505" width="9.00390625" style="19" customWidth="1"/>
    <col min="506" max="506" width="6.421875" style="19" customWidth="1"/>
    <col min="507" max="507" width="9.28125" style="19" customWidth="1"/>
    <col min="508" max="508" width="11.00390625" style="19" customWidth="1"/>
    <col min="509" max="509" width="9.8515625" style="19" customWidth="1"/>
    <col min="510" max="512" width="9.140625" style="19" hidden="1" customWidth="1"/>
    <col min="513" max="757" width="9.140625" style="19" customWidth="1"/>
    <col min="758" max="758" width="37.7109375" style="19" customWidth="1"/>
    <col min="759" max="759" width="7.57421875" style="19" customWidth="1"/>
    <col min="760" max="761" width="9.00390625" style="19" customWidth="1"/>
    <col min="762" max="762" width="6.421875" style="19" customWidth="1"/>
    <col min="763" max="763" width="9.28125" style="19" customWidth="1"/>
    <col min="764" max="764" width="11.00390625" style="19" customWidth="1"/>
    <col min="765" max="765" width="9.8515625" style="19" customWidth="1"/>
    <col min="766" max="768" width="9.140625" style="19" hidden="1" customWidth="1"/>
    <col min="769" max="1013" width="9.140625" style="19" customWidth="1"/>
    <col min="1014" max="1014" width="37.7109375" style="19" customWidth="1"/>
    <col min="1015" max="1015" width="7.57421875" style="19" customWidth="1"/>
    <col min="1016" max="1017" width="9.00390625" style="19" customWidth="1"/>
    <col min="1018" max="1018" width="6.421875" style="19" customWidth="1"/>
    <col min="1019" max="1019" width="9.28125" style="19" customWidth="1"/>
    <col min="1020" max="1020" width="11.00390625" style="19" customWidth="1"/>
    <col min="1021" max="1021" width="9.8515625" style="19" customWidth="1"/>
    <col min="1022" max="1024" width="9.140625" style="19" hidden="1" customWidth="1"/>
    <col min="1025" max="1269" width="9.140625" style="19" customWidth="1"/>
    <col min="1270" max="1270" width="37.7109375" style="19" customWidth="1"/>
    <col min="1271" max="1271" width="7.57421875" style="19" customWidth="1"/>
    <col min="1272" max="1273" width="9.00390625" style="19" customWidth="1"/>
    <col min="1274" max="1274" width="6.421875" style="19" customWidth="1"/>
    <col min="1275" max="1275" width="9.28125" style="19" customWidth="1"/>
    <col min="1276" max="1276" width="11.00390625" style="19" customWidth="1"/>
    <col min="1277" max="1277" width="9.8515625" style="19" customWidth="1"/>
    <col min="1278" max="1280" width="9.140625" style="19" hidden="1" customWidth="1"/>
    <col min="1281" max="1525" width="9.140625" style="19" customWidth="1"/>
    <col min="1526" max="1526" width="37.7109375" style="19" customWidth="1"/>
    <col min="1527" max="1527" width="7.57421875" style="19" customWidth="1"/>
    <col min="1528" max="1529" width="9.00390625" style="19" customWidth="1"/>
    <col min="1530" max="1530" width="6.421875" style="19" customWidth="1"/>
    <col min="1531" max="1531" width="9.28125" style="19" customWidth="1"/>
    <col min="1532" max="1532" width="11.00390625" style="19" customWidth="1"/>
    <col min="1533" max="1533" width="9.8515625" style="19" customWidth="1"/>
    <col min="1534" max="1536" width="9.140625" style="19" hidden="1" customWidth="1"/>
    <col min="1537" max="1781" width="9.140625" style="19" customWidth="1"/>
    <col min="1782" max="1782" width="37.7109375" style="19" customWidth="1"/>
    <col min="1783" max="1783" width="7.57421875" style="19" customWidth="1"/>
    <col min="1784" max="1785" width="9.00390625" style="19" customWidth="1"/>
    <col min="1786" max="1786" width="6.421875" style="19" customWidth="1"/>
    <col min="1787" max="1787" width="9.28125" style="19" customWidth="1"/>
    <col min="1788" max="1788" width="11.00390625" style="19" customWidth="1"/>
    <col min="1789" max="1789" width="9.8515625" style="19" customWidth="1"/>
    <col min="1790" max="1792" width="9.140625" style="19" hidden="1" customWidth="1"/>
    <col min="1793" max="2037" width="9.140625" style="19" customWidth="1"/>
    <col min="2038" max="2038" width="37.7109375" style="19" customWidth="1"/>
    <col min="2039" max="2039" width="7.57421875" style="19" customWidth="1"/>
    <col min="2040" max="2041" width="9.00390625" style="19" customWidth="1"/>
    <col min="2042" max="2042" width="6.421875" style="19" customWidth="1"/>
    <col min="2043" max="2043" width="9.28125" style="19" customWidth="1"/>
    <col min="2044" max="2044" width="11.00390625" style="19" customWidth="1"/>
    <col min="2045" max="2045" width="9.8515625" style="19" customWidth="1"/>
    <col min="2046" max="2048" width="9.140625" style="19" hidden="1" customWidth="1"/>
    <col min="2049" max="2293" width="9.140625" style="19" customWidth="1"/>
    <col min="2294" max="2294" width="37.7109375" style="19" customWidth="1"/>
    <col min="2295" max="2295" width="7.57421875" style="19" customWidth="1"/>
    <col min="2296" max="2297" width="9.00390625" style="19" customWidth="1"/>
    <col min="2298" max="2298" width="6.421875" style="19" customWidth="1"/>
    <col min="2299" max="2299" width="9.28125" style="19" customWidth="1"/>
    <col min="2300" max="2300" width="11.00390625" style="19" customWidth="1"/>
    <col min="2301" max="2301" width="9.8515625" style="19" customWidth="1"/>
    <col min="2302" max="2304" width="9.140625" style="19" hidden="1" customWidth="1"/>
    <col min="2305" max="2549" width="9.140625" style="19" customWidth="1"/>
    <col min="2550" max="2550" width="37.7109375" style="19" customWidth="1"/>
    <col min="2551" max="2551" width="7.57421875" style="19" customWidth="1"/>
    <col min="2552" max="2553" width="9.00390625" style="19" customWidth="1"/>
    <col min="2554" max="2554" width="6.421875" style="19" customWidth="1"/>
    <col min="2555" max="2555" width="9.28125" style="19" customWidth="1"/>
    <col min="2556" max="2556" width="11.00390625" style="19" customWidth="1"/>
    <col min="2557" max="2557" width="9.8515625" style="19" customWidth="1"/>
    <col min="2558" max="2560" width="9.140625" style="19" hidden="1" customWidth="1"/>
    <col min="2561" max="2805" width="9.140625" style="19" customWidth="1"/>
    <col min="2806" max="2806" width="37.7109375" style="19" customWidth="1"/>
    <col min="2807" max="2807" width="7.57421875" style="19" customWidth="1"/>
    <col min="2808" max="2809" width="9.00390625" style="19" customWidth="1"/>
    <col min="2810" max="2810" width="6.421875" style="19" customWidth="1"/>
    <col min="2811" max="2811" width="9.28125" style="19" customWidth="1"/>
    <col min="2812" max="2812" width="11.00390625" style="19" customWidth="1"/>
    <col min="2813" max="2813" width="9.8515625" style="19" customWidth="1"/>
    <col min="2814" max="2816" width="9.140625" style="19" hidden="1" customWidth="1"/>
    <col min="2817" max="3061" width="9.140625" style="19" customWidth="1"/>
    <col min="3062" max="3062" width="37.7109375" style="19" customWidth="1"/>
    <col min="3063" max="3063" width="7.57421875" style="19" customWidth="1"/>
    <col min="3064" max="3065" width="9.00390625" style="19" customWidth="1"/>
    <col min="3066" max="3066" width="6.421875" style="19" customWidth="1"/>
    <col min="3067" max="3067" width="9.28125" style="19" customWidth="1"/>
    <col min="3068" max="3068" width="11.00390625" style="19" customWidth="1"/>
    <col min="3069" max="3069" width="9.8515625" style="19" customWidth="1"/>
    <col min="3070" max="3072" width="9.140625" style="19" hidden="1" customWidth="1"/>
    <col min="3073" max="3317" width="9.140625" style="19" customWidth="1"/>
    <col min="3318" max="3318" width="37.7109375" style="19" customWidth="1"/>
    <col min="3319" max="3319" width="7.57421875" style="19" customWidth="1"/>
    <col min="3320" max="3321" width="9.00390625" style="19" customWidth="1"/>
    <col min="3322" max="3322" width="6.421875" style="19" customWidth="1"/>
    <col min="3323" max="3323" width="9.28125" style="19" customWidth="1"/>
    <col min="3324" max="3324" width="11.00390625" style="19" customWidth="1"/>
    <col min="3325" max="3325" width="9.8515625" style="19" customWidth="1"/>
    <col min="3326" max="3328" width="9.140625" style="19" hidden="1" customWidth="1"/>
    <col min="3329" max="3573" width="9.140625" style="19" customWidth="1"/>
    <col min="3574" max="3574" width="37.7109375" style="19" customWidth="1"/>
    <col min="3575" max="3575" width="7.57421875" style="19" customWidth="1"/>
    <col min="3576" max="3577" width="9.00390625" style="19" customWidth="1"/>
    <col min="3578" max="3578" width="6.421875" style="19" customWidth="1"/>
    <col min="3579" max="3579" width="9.28125" style="19" customWidth="1"/>
    <col min="3580" max="3580" width="11.00390625" style="19" customWidth="1"/>
    <col min="3581" max="3581" width="9.8515625" style="19" customWidth="1"/>
    <col min="3582" max="3584" width="9.140625" style="19" hidden="1" customWidth="1"/>
    <col min="3585" max="3829" width="9.140625" style="19" customWidth="1"/>
    <col min="3830" max="3830" width="37.7109375" style="19" customWidth="1"/>
    <col min="3831" max="3831" width="7.57421875" style="19" customWidth="1"/>
    <col min="3832" max="3833" width="9.00390625" style="19" customWidth="1"/>
    <col min="3834" max="3834" width="6.421875" style="19" customWidth="1"/>
    <col min="3835" max="3835" width="9.28125" style="19" customWidth="1"/>
    <col min="3836" max="3836" width="11.00390625" style="19" customWidth="1"/>
    <col min="3837" max="3837" width="9.8515625" style="19" customWidth="1"/>
    <col min="3838" max="3840" width="9.140625" style="19" hidden="1" customWidth="1"/>
    <col min="3841" max="4085" width="9.140625" style="19" customWidth="1"/>
    <col min="4086" max="4086" width="37.7109375" style="19" customWidth="1"/>
    <col min="4087" max="4087" width="7.57421875" style="19" customWidth="1"/>
    <col min="4088" max="4089" width="9.00390625" style="19" customWidth="1"/>
    <col min="4090" max="4090" width="6.421875" style="19" customWidth="1"/>
    <col min="4091" max="4091" width="9.28125" style="19" customWidth="1"/>
    <col min="4092" max="4092" width="11.00390625" style="19" customWidth="1"/>
    <col min="4093" max="4093" width="9.8515625" style="19" customWidth="1"/>
    <col min="4094" max="4096" width="9.140625" style="19" hidden="1" customWidth="1"/>
    <col min="4097" max="4341" width="9.140625" style="19" customWidth="1"/>
    <col min="4342" max="4342" width="37.7109375" style="19" customWidth="1"/>
    <col min="4343" max="4343" width="7.57421875" style="19" customWidth="1"/>
    <col min="4344" max="4345" width="9.00390625" style="19" customWidth="1"/>
    <col min="4346" max="4346" width="6.421875" style="19" customWidth="1"/>
    <col min="4347" max="4347" width="9.28125" style="19" customWidth="1"/>
    <col min="4348" max="4348" width="11.00390625" style="19" customWidth="1"/>
    <col min="4349" max="4349" width="9.8515625" style="19" customWidth="1"/>
    <col min="4350" max="4352" width="9.140625" style="19" hidden="1" customWidth="1"/>
    <col min="4353" max="4597" width="9.140625" style="19" customWidth="1"/>
    <col min="4598" max="4598" width="37.7109375" style="19" customWidth="1"/>
    <col min="4599" max="4599" width="7.57421875" style="19" customWidth="1"/>
    <col min="4600" max="4601" width="9.00390625" style="19" customWidth="1"/>
    <col min="4602" max="4602" width="6.421875" style="19" customWidth="1"/>
    <col min="4603" max="4603" width="9.28125" style="19" customWidth="1"/>
    <col min="4604" max="4604" width="11.00390625" style="19" customWidth="1"/>
    <col min="4605" max="4605" width="9.8515625" style="19" customWidth="1"/>
    <col min="4606" max="4608" width="9.140625" style="19" hidden="1" customWidth="1"/>
    <col min="4609" max="4853" width="9.140625" style="19" customWidth="1"/>
    <col min="4854" max="4854" width="37.7109375" style="19" customWidth="1"/>
    <col min="4855" max="4855" width="7.57421875" style="19" customWidth="1"/>
    <col min="4856" max="4857" width="9.00390625" style="19" customWidth="1"/>
    <col min="4858" max="4858" width="6.421875" style="19" customWidth="1"/>
    <col min="4859" max="4859" width="9.28125" style="19" customWidth="1"/>
    <col min="4860" max="4860" width="11.00390625" style="19" customWidth="1"/>
    <col min="4861" max="4861" width="9.8515625" style="19" customWidth="1"/>
    <col min="4862" max="4864" width="9.140625" style="19" hidden="1" customWidth="1"/>
    <col min="4865" max="5109" width="9.140625" style="19" customWidth="1"/>
    <col min="5110" max="5110" width="37.7109375" style="19" customWidth="1"/>
    <col min="5111" max="5111" width="7.57421875" style="19" customWidth="1"/>
    <col min="5112" max="5113" width="9.00390625" style="19" customWidth="1"/>
    <col min="5114" max="5114" width="6.421875" style="19" customWidth="1"/>
    <col min="5115" max="5115" width="9.28125" style="19" customWidth="1"/>
    <col min="5116" max="5116" width="11.00390625" style="19" customWidth="1"/>
    <col min="5117" max="5117" width="9.8515625" style="19" customWidth="1"/>
    <col min="5118" max="5120" width="9.140625" style="19" hidden="1" customWidth="1"/>
    <col min="5121" max="5365" width="9.140625" style="19" customWidth="1"/>
    <col min="5366" max="5366" width="37.7109375" style="19" customWidth="1"/>
    <col min="5367" max="5367" width="7.57421875" style="19" customWidth="1"/>
    <col min="5368" max="5369" width="9.00390625" style="19" customWidth="1"/>
    <col min="5370" max="5370" width="6.421875" style="19" customWidth="1"/>
    <col min="5371" max="5371" width="9.28125" style="19" customWidth="1"/>
    <col min="5372" max="5372" width="11.00390625" style="19" customWidth="1"/>
    <col min="5373" max="5373" width="9.8515625" style="19" customWidth="1"/>
    <col min="5374" max="5376" width="9.140625" style="19" hidden="1" customWidth="1"/>
    <col min="5377" max="5621" width="9.140625" style="19" customWidth="1"/>
    <col min="5622" max="5622" width="37.7109375" style="19" customWidth="1"/>
    <col min="5623" max="5623" width="7.57421875" style="19" customWidth="1"/>
    <col min="5624" max="5625" width="9.00390625" style="19" customWidth="1"/>
    <col min="5626" max="5626" width="6.421875" style="19" customWidth="1"/>
    <col min="5627" max="5627" width="9.28125" style="19" customWidth="1"/>
    <col min="5628" max="5628" width="11.00390625" style="19" customWidth="1"/>
    <col min="5629" max="5629" width="9.8515625" style="19" customWidth="1"/>
    <col min="5630" max="5632" width="9.140625" style="19" hidden="1" customWidth="1"/>
    <col min="5633" max="5877" width="9.140625" style="19" customWidth="1"/>
    <col min="5878" max="5878" width="37.7109375" style="19" customWidth="1"/>
    <col min="5879" max="5879" width="7.57421875" style="19" customWidth="1"/>
    <col min="5880" max="5881" width="9.00390625" style="19" customWidth="1"/>
    <col min="5882" max="5882" width="6.421875" style="19" customWidth="1"/>
    <col min="5883" max="5883" width="9.28125" style="19" customWidth="1"/>
    <col min="5884" max="5884" width="11.00390625" style="19" customWidth="1"/>
    <col min="5885" max="5885" width="9.8515625" style="19" customWidth="1"/>
    <col min="5886" max="5888" width="9.140625" style="19" hidden="1" customWidth="1"/>
    <col min="5889" max="6133" width="9.140625" style="19" customWidth="1"/>
    <col min="6134" max="6134" width="37.7109375" style="19" customWidth="1"/>
    <col min="6135" max="6135" width="7.57421875" style="19" customWidth="1"/>
    <col min="6136" max="6137" width="9.00390625" style="19" customWidth="1"/>
    <col min="6138" max="6138" width="6.421875" style="19" customWidth="1"/>
    <col min="6139" max="6139" width="9.28125" style="19" customWidth="1"/>
    <col min="6140" max="6140" width="11.00390625" style="19" customWidth="1"/>
    <col min="6141" max="6141" width="9.8515625" style="19" customWidth="1"/>
    <col min="6142" max="6144" width="9.140625" style="19" hidden="1" customWidth="1"/>
    <col min="6145" max="6389" width="9.140625" style="19" customWidth="1"/>
    <col min="6390" max="6390" width="37.7109375" style="19" customWidth="1"/>
    <col min="6391" max="6391" width="7.57421875" style="19" customWidth="1"/>
    <col min="6392" max="6393" width="9.00390625" style="19" customWidth="1"/>
    <col min="6394" max="6394" width="6.421875" style="19" customWidth="1"/>
    <col min="6395" max="6395" width="9.28125" style="19" customWidth="1"/>
    <col min="6396" max="6396" width="11.00390625" style="19" customWidth="1"/>
    <col min="6397" max="6397" width="9.8515625" style="19" customWidth="1"/>
    <col min="6398" max="6400" width="9.140625" style="19" hidden="1" customWidth="1"/>
    <col min="6401" max="6645" width="9.140625" style="19" customWidth="1"/>
    <col min="6646" max="6646" width="37.7109375" style="19" customWidth="1"/>
    <col min="6647" max="6647" width="7.57421875" style="19" customWidth="1"/>
    <col min="6648" max="6649" width="9.00390625" style="19" customWidth="1"/>
    <col min="6650" max="6650" width="6.421875" style="19" customWidth="1"/>
    <col min="6651" max="6651" width="9.28125" style="19" customWidth="1"/>
    <col min="6652" max="6652" width="11.00390625" style="19" customWidth="1"/>
    <col min="6653" max="6653" width="9.8515625" style="19" customWidth="1"/>
    <col min="6654" max="6656" width="9.140625" style="19" hidden="1" customWidth="1"/>
    <col min="6657" max="6901" width="9.140625" style="19" customWidth="1"/>
    <col min="6902" max="6902" width="37.7109375" style="19" customWidth="1"/>
    <col min="6903" max="6903" width="7.57421875" style="19" customWidth="1"/>
    <col min="6904" max="6905" width="9.00390625" style="19" customWidth="1"/>
    <col min="6906" max="6906" width="6.421875" style="19" customWidth="1"/>
    <col min="6907" max="6907" width="9.28125" style="19" customWidth="1"/>
    <col min="6908" max="6908" width="11.00390625" style="19" customWidth="1"/>
    <col min="6909" max="6909" width="9.8515625" style="19" customWidth="1"/>
    <col min="6910" max="6912" width="9.140625" style="19" hidden="1" customWidth="1"/>
    <col min="6913" max="7157" width="9.140625" style="19" customWidth="1"/>
    <col min="7158" max="7158" width="37.7109375" style="19" customWidth="1"/>
    <col min="7159" max="7159" width="7.57421875" style="19" customWidth="1"/>
    <col min="7160" max="7161" width="9.00390625" style="19" customWidth="1"/>
    <col min="7162" max="7162" width="6.421875" style="19" customWidth="1"/>
    <col min="7163" max="7163" width="9.28125" style="19" customWidth="1"/>
    <col min="7164" max="7164" width="11.00390625" style="19" customWidth="1"/>
    <col min="7165" max="7165" width="9.8515625" style="19" customWidth="1"/>
    <col min="7166" max="7168" width="9.140625" style="19" hidden="1" customWidth="1"/>
    <col min="7169" max="7413" width="9.140625" style="19" customWidth="1"/>
    <col min="7414" max="7414" width="37.7109375" style="19" customWidth="1"/>
    <col min="7415" max="7415" width="7.57421875" style="19" customWidth="1"/>
    <col min="7416" max="7417" width="9.00390625" style="19" customWidth="1"/>
    <col min="7418" max="7418" width="6.421875" style="19" customWidth="1"/>
    <col min="7419" max="7419" width="9.28125" style="19" customWidth="1"/>
    <col min="7420" max="7420" width="11.00390625" style="19" customWidth="1"/>
    <col min="7421" max="7421" width="9.8515625" style="19" customWidth="1"/>
    <col min="7422" max="7424" width="9.140625" style="19" hidden="1" customWidth="1"/>
    <col min="7425" max="7669" width="9.140625" style="19" customWidth="1"/>
    <col min="7670" max="7670" width="37.7109375" style="19" customWidth="1"/>
    <col min="7671" max="7671" width="7.57421875" style="19" customWidth="1"/>
    <col min="7672" max="7673" width="9.00390625" style="19" customWidth="1"/>
    <col min="7674" max="7674" width="6.421875" style="19" customWidth="1"/>
    <col min="7675" max="7675" width="9.28125" style="19" customWidth="1"/>
    <col min="7676" max="7676" width="11.00390625" style="19" customWidth="1"/>
    <col min="7677" max="7677" width="9.8515625" style="19" customWidth="1"/>
    <col min="7678" max="7680" width="9.140625" style="19" hidden="1" customWidth="1"/>
    <col min="7681" max="7925" width="9.140625" style="19" customWidth="1"/>
    <col min="7926" max="7926" width="37.7109375" style="19" customWidth="1"/>
    <col min="7927" max="7927" width="7.57421875" style="19" customWidth="1"/>
    <col min="7928" max="7929" width="9.00390625" style="19" customWidth="1"/>
    <col min="7930" max="7930" width="6.421875" style="19" customWidth="1"/>
    <col min="7931" max="7931" width="9.28125" style="19" customWidth="1"/>
    <col min="7932" max="7932" width="11.00390625" style="19" customWidth="1"/>
    <col min="7933" max="7933" width="9.8515625" style="19" customWidth="1"/>
    <col min="7934" max="7936" width="9.140625" style="19" hidden="1" customWidth="1"/>
    <col min="7937" max="8181" width="9.140625" style="19" customWidth="1"/>
    <col min="8182" max="8182" width="37.7109375" style="19" customWidth="1"/>
    <col min="8183" max="8183" width="7.57421875" style="19" customWidth="1"/>
    <col min="8184" max="8185" width="9.00390625" style="19" customWidth="1"/>
    <col min="8186" max="8186" width="6.421875" style="19" customWidth="1"/>
    <col min="8187" max="8187" width="9.28125" style="19" customWidth="1"/>
    <col min="8188" max="8188" width="11.00390625" style="19" customWidth="1"/>
    <col min="8189" max="8189" width="9.8515625" style="19" customWidth="1"/>
    <col min="8190" max="8192" width="9.140625" style="19" hidden="1" customWidth="1"/>
    <col min="8193" max="8437" width="9.140625" style="19" customWidth="1"/>
    <col min="8438" max="8438" width="37.7109375" style="19" customWidth="1"/>
    <col min="8439" max="8439" width="7.57421875" style="19" customWidth="1"/>
    <col min="8440" max="8441" width="9.00390625" style="19" customWidth="1"/>
    <col min="8442" max="8442" width="6.421875" style="19" customWidth="1"/>
    <col min="8443" max="8443" width="9.28125" style="19" customWidth="1"/>
    <col min="8444" max="8444" width="11.00390625" style="19" customWidth="1"/>
    <col min="8445" max="8445" width="9.8515625" style="19" customWidth="1"/>
    <col min="8446" max="8448" width="9.140625" style="19" hidden="1" customWidth="1"/>
    <col min="8449" max="8693" width="9.140625" style="19" customWidth="1"/>
    <col min="8694" max="8694" width="37.7109375" style="19" customWidth="1"/>
    <col min="8695" max="8695" width="7.57421875" style="19" customWidth="1"/>
    <col min="8696" max="8697" width="9.00390625" style="19" customWidth="1"/>
    <col min="8698" max="8698" width="6.421875" style="19" customWidth="1"/>
    <col min="8699" max="8699" width="9.28125" style="19" customWidth="1"/>
    <col min="8700" max="8700" width="11.00390625" style="19" customWidth="1"/>
    <col min="8701" max="8701" width="9.8515625" style="19" customWidth="1"/>
    <col min="8702" max="8704" width="9.140625" style="19" hidden="1" customWidth="1"/>
    <col min="8705" max="8949" width="9.140625" style="19" customWidth="1"/>
    <col min="8950" max="8950" width="37.7109375" style="19" customWidth="1"/>
    <col min="8951" max="8951" width="7.57421875" style="19" customWidth="1"/>
    <col min="8952" max="8953" width="9.00390625" style="19" customWidth="1"/>
    <col min="8954" max="8954" width="6.421875" style="19" customWidth="1"/>
    <col min="8955" max="8955" width="9.28125" style="19" customWidth="1"/>
    <col min="8956" max="8956" width="11.00390625" style="19" customWidth="1"/>
    <col min="8957" max="8957" width="9.8515625" style="19" customWidth="1"/>
    <col min="8958" max="8960" width="9.140625" style="19" hidden="1" customWidth="1"/>
    <col min="8961" max="9205" width="9.140625" style="19" customWidth="1"/>
    <col min="9206" max="9206" width="37.7109375" style="19" customWidth="1"/>
    <col min="9207" max="9207" width="7.57421875" style="19" customWidth="1"/>
    <col min="9208" max="9209" width="9.00390625" style="19" customWidth="1"/>
    <col min="9210" max="9210" width="6.421875" style="19" customWidth="1"/>
    <col min="9211" max="9211" width="9.28125" style="19" customWidth="1"/>
    <col min="9212" max="9212" width="11.00390625" style="19" customWidth="1"/>
    <col min="9213" max="9213" width="9.8515625" style="19" customWidth="1"/>
    <col min="9214" max="9216" width="9.140625" style="19" hidden="1" customWidth="1"/>
    <col min="9217" max="9461" width="9.140625" style="19" customWidth="1"/>
    <col min="9462" max="9462" width="37.7109375" style="19" customWidth="1"/>
    <col min="9463" max="9463" width="7.57421875" style="19" customWidth="1"/>
    <col min="9464" max="9465" width="9.00390625" style="19" customWidth="1"/>
    <col min="9466" max="9466" width="6.421875" style="19" customWidth="1"/>
    <col min="9467" max="9467" width="9.28125" style="19" customWidth="1"/>
    <col min="9468" max="9468" width="11.00390625" style="19" customWidth="1"/>
    <col min="9469" max="9469" width="9.8515625" style="19" customWidth="1"/>
    <col min="9470" max="9472" width="9.140625" style="19" hidden="1" customWidth="1"/>
    <col min="9473" max="9717" width="9.140625" style="19" customWidth="1"/>
    <col min="9718" max="9718" width="37.7109375" style="19" customWidth="1"/>
    <col min="9719" max="9719" width="7.57421875" style="19" customWidth="1"/>
    <col min="9720" max="9721" width="9.00390625" style="19" customWidth="1"/>
    <col min="9722" max="9722" width="6.421875" style="19" customWidth="1"/>
    <col min="9723" max="9723" width="9.28125" style="19" customWidth="1"/>
    <col min="9724" max="9724" width="11.00390625" style="19" customWidth="1"/>
    <col min="9725" max="9725" width="9.8515625" style="19" customWidth="1"/>
    <col min="9726" max="9728" width="9.140625" style="19" hidden="1" customWidth="1"/>
    <col min="9729" max="9973" width="9.140625" style="19" customWidth="1"/>
    <col min="9974" max="9974" width="37.7109375" style="19" customWidth="1"/>
    <col min="9975" max="9975" width="7.57421875" style="19" customWidth="1"/>
    <col min="9976" max="9977" width="9.00390625" style="19" customWidth="1"/>
    <col min="9978" max="9978" width="6.421875" style="19" customWidth="1"/>
    <col min="9979" max="9979" width="9.28125" style="19" customWidth="1"/>
    <col min="9980" max="9980" width="11.00390625" style="19" customWidth="1"/>
    <col min="9981" max="9981" width="9.8515625" style="19" customWidth="1"/>
    <col min="9982" max="9984" width="9.140625" style="19" hidden="1" customWidth="1"/>
    <col min="9985" max="10229" width="9.140625" style="19" customWidth="1"/>
    <col min="10230" max="10230" width="37.7109375" style="19" customWidth="1"/>
    <col min="10231" max="10231" width="7.57421875" style="19" customWidth="1"/>
    <col min="10232" max="10233" width="9.00390625" style="19" customWidth="1"/>
    <col min="10234" max="10234" width="6.421875" style="19" customWidth="1"/>
    <col min="10235" max="10235" width="9.28125" style="19" customWidth="1"/>
    <col min="10236" max="10236" width="11.00390625" style="19" customWidth="1"/>
    <col min="10237" max="10237" width="9.8515625" style="19" customWidth="1"/>
    <col min="10238" max="10240" width="9.140625" style="19" hidden="1" customWidth="1"/>
    <col min="10241" max="10485" width="9.140625" style="19" customWidth="1"/>
    <col min="10486" max="10486" width="37.7109375" style="19" customWidth="1"/>
    <col min="10487" max="10487" width="7.57421875" style="19" customWidth="1"/>
    <col min="10488" max="10489" width="9.00390625" style="19" customWidth="1"/>
    <col min="10490" max="10490" width="6.421875" style="19" customWidth="1"/>
    <col min="10491" max="10491" width="9.28125" style="19" customWidth="1"/>
    <col min="10492" max="10492" width="11.00390625" style="19" customWidth="1"/>
    <col min="10493" max="10493" width="9.8515625" style="19" customWidth="1"/>
    <col min="10494" max="10496" width="9.140625" style="19" hidden="1" customWidth="1"/>
    <col min="10497" max="10741" width="9.140625" style="19" customWidth="1"/>
    <col min="10742" max="10742" width="37.7109375" style="19" customWidth="1"/>
    <col min="10743" max="10743" width="7.57421875" style="19" customWidth="1"/>
    <col min="10744" max="10745" width="9.00390625" style="19" customWidth="1"/>
    <col min="10746" max="10746" width="6.421875" style="19" customWidth="1"/>
    <col min="10747" max="10747" width="9.28125" style="19" customWidth="1"/>
    <col min="10748" max="10748" width="11.00390625" style="19" customWidth="1"/>
    <col min="10749" max="10749" width="9.8515625" style="19" customWidth="1"/>
    <col min="10750" max="10752" width="9.140625" style="19" hidden="1" customWidth="1"/>
    <col min="10753" max="10997" width="9.140625" style="19" customWidth="1"/>
    <col min="10998" max="10998" width="37.7109375" style="19" customWidth="1"/>
    <col min="10999" max="10999" width="7.57421875" style="19" customWidth="1"/>
    <col min="11000" max="11001" width="9.00390625" style="19" customWidth="1"/>
    <col min="11002" max="11002" width="6.421875" style="19" customWidth="1"/>
    <col min="11003" max="11003" width="9.28125" style="19" customWidth="1"/>
    <col min="11004" max="11004" width="11.00390625" style="19" customWidth="1"/>
    <col min="11005" max="11005" width="9.8515625" style="19" customWidth="1"/>
    <col min="11006" max="11008" width="9.140625" style="19" hidden="1" customWidth="1"/>
    <col min="11009" max="11253" width="9.140625" style="19" customWidth="1"/>
    <col min="11254" max="11254" width="37.7109375" style="19" customWidth="1"/>
    <col min="11255" max="11255" width="7.57421875" style="19" customWidth="1"/>
    <col min="11256" max="11257" width="9.00390625" style="19" customWidth="1"/>
    <col min="11258" max="11258" width="6.421875" style="19" customWidth="1"/>
    <col min="11259" max="11259" width="9.28125" style="19" customWidth="1"/>
    <col min="11260" max="11260" width="11.00390625" style="19" customWidth="1"/>
    <col min="11261" max="11261" width="9.8515625" style="19" customWidth="1"/>
    <col min="11262" max="11264" width="9.140625" style="19" hidden="1" customWidth="1"/>
    <col min="11265" max="11509" width="9.140625" style="19" customWidth="1"/>
    <col min="11510" max="11510" width="37.7109375" style="19" customWidth="1"/>
    <col min="11511" max="11511" width="7.57421875" style="19" customWidth="1"/>
    <col min="11512" max="11513" width="9.00390625" style="19" customWidth="1"/>
    <col min="11514" max="11514" width="6.421875" style="19" customWidth="1"/>
    <col min="11515" max="11515" width="9.28125" style="19" customWidth="1"/>
    <col min="11516" max="11516" width="11.00390625" style="19" customWidth="1"/>
    <col min="11517" max="11517" width="9.8515625" style="19" customWidth="1"/>
    <col min="11518" max="11520" width="9.140625" style="19" hidden="1" customWidth="1"/>
    <col min="11521" max="11765" width="9.140625" style="19" customWidth="1"/>
    <col min="11766" max="11766" width="37.7109375" style="19" customWidth="1"/>
    <col min="11767" max="11767" width="7.57421875" style="19" customWidth="1"/>
    <col min="11768" max="11769" width="9.00390625" style="19" customWidth="1"/>
    <col min="11770" max="11770" width="6.421875" style="19" customWidth="1"/>
    <col min="11771" max="11771" width="9.28125" style="19" customWidth="1"/>
    <col min="11772" max="11772" width="11.00390625" style="19" customWidth="1"/>
    <col min="11773" max="11773" width="9.8515625" style="19" customWidth="1"/>
    <col min="11774" max="11776" width="9.140625" style="19" hidden="1" customWidth="1"/>
    <col min="11777" max="12021" width="9.140625" style="19" customWidth="1"/>
    <col min="12022" max="12022" width="37.7109375" style="19" customWidth="1"/>
    <col min="12023" max="12023" width="7.57421875" style="19" customWidth="1"/>
    <col min="12024" max="12025" width="9.00390625" style="19" customWidth="1"/>
    <col min="12026" max="12026" width="6.421875" style="19" customWidth="1"/>
    <col min="12027" max="12027" width="9.28125" style="19" customWidth="1"/>
    <col min="12028" max="12028" width="11.00390625" style="19" customWidth="1"/>
    <col min="12029" max="12029" width="9.8515625" style="19" customWidth="1"/>
    <col min="12030" max="12032" width="9.140625" style="19" hidden="1" customWidth="1"/>
    <col min="12033" max="12277" width="9.140625" style="19" customWidth="1"/>
    <col min="12278" max="12278" width="37.7109375" style="19" customWidth="1"/>
    <col min="12279" max="12279" width="7.57421875" style="19" customWidth="1"/>
    <col min="12280" max="12281" width="9.00390625" style="19" customWidth="1"/>
    <col min="12282" max="12282" width="6.421875" style="19" customWidth="1"/>
    <col min="12283" max="12283" width="9.28125" style="19" customWidth="1"/>
    <col min="12284" max="12284" width="11.00390625" style="19" customWidth="1"/>
    <col min="12285" max="12285" width="9.8515625" style="19" customWidth="1"/>
    <col min="12286" max="12288" width="9.140625" style="19" hidden="1" customWidth="1"/>
    <col min="12289" max="12533" width="9.140625" style="19" customWidth="1"/>
    <col min="12534" max="12534" width="37.7109375" style="19" customWidth="1"/>
    <col min="12535" max="12535" width="7.57421875" style="19" customWidth="1"/>
    <col min="12536" max="12537" width="9.00390625" style="19" customWidth="1"/>
    <col min="12538" max="12538" width="6.421875" style="19" customWidth="1"/>
    <col min="12539" max="12539" width="9.28125" style="19" customWidth="1"/>
    <col min="12540" max="12540" width="11.00390625" style="19" customWidth="1"/>
    <col min="12541" max="12541" width="9.8515625" style="19" customWidth="1"/>
    <col min="12542" max="12544" width="9.140625" style="19" hidden="1" customWidth="1"/>
    <col min="12545" max="12789" width="9.140625" style="19" customWidth="1"/>
    <col min="12790" max="12790" width="37.7109375" style="19" customWidth="1"/>
    <col min="12791" max="12791" width="7.57421875" style="19" customWidth="1"/>
    <col min="12792" max="12793" width="9.00390625" style="19" customWidth="1"/>
    <col min="12794" max="12794" width="6.421875" style="19" customWidth="1"/>
    <col min="12795" max="12795" width="9.28125" style="19" customWidth="1"/>
    <col min="12796" max="12796" width="11.00390625" style="19" customWidth="1"/>
    <col min="12797" max="12797" width="9.8515625" style="19" customWidth="1"/>
    <col min="12798" max="12800" width="9.140625" style="19" hidden="1" customWidth="1"/>
    <col min="12801" max="13045" width="9.140625" style="19" customWidth="1"/>
    <col min="13046" max="13046" width="37.7109375" style="19" customWidth="1"/>
    <col min="13047" max="13047" width="7.57421875" style="19" customWidth="1"/>
    <col min="13048" max="13049" width="9.00390625" style="19" customWidth="1"/>
    <col min="13050" max="13050" width="6.421875" style="19" customWidth="1"/>
    <col min="13051" max="13051" width="9.28125" style="19" customWidth="1"/>
    <col min="13052" max="13052" width="11.00390625" style="19" customWidth="1"/>
    <col min="13053" max="13053" width="9.8515625" style="19" customWidth="1"/>
    <col min="13054" max="13056" width="9.140625" style="19" hidden="1" customWidth="1"/>
    <col min="13057" max="13301" width="9.140625" style="19" customWidth="1"/>
    <col min="13302" max="13302" width="37.7109375" style="19" customWidth="1"/>
    <col min="13303" max="13303" width="7.57421875" style="19" customWidth="1"/>
    <col min="13304" max="13305" width="9.00390625" style="19" customWidth="1"/>
    <col min="13306" max="13306" width="6.421875" style="19" customWidth="1"/>
    <col min="13307" max="13307" width="9.28125" style="19" customWidth="1"/>
    <col min="13308" max="13308" width="11.00390625" style="19" customWidth="1"/>
    <col min="13309" max="13309" width="9.8515625" style="19" customWidth="1"/>
    <col min="13310" max="13312" width="9.140625" style="19" hidden="1" customWidth="1"/>
    <col min="13313" max="13557" width="9.140625" style="19" customWidth="1"/>
    <col min="13558" max="13558" width="37.7109375" style="19" customWidth="1"/>
    <col min="13559" max="13559" width="7.57421875" style="19" customWidth="1"/>
    <col min="13560" max="13561" width="9.00390625" style="19" customWidth="1"/>
    <col min="13562" max="13562" width="6.421875" style="19" customWidth="1"/>
    <col min="13563" max="13563" width="9.28125" style="19" customWidth="1"/>
    <col min="13564" max="13564" width="11.00390625" style="19" customWidth="1"/>
    <col min="13565" max="13565" width="9.8515625" style="19" customWidth="1"/>
    <col min="13566" max="13568" width="9.140625" style="19" hidden="1" customWidth="1"/>
    <col min="13569" max="13813" width="9.140625" style="19" customWidth="1"/>
    <col min="13814" max="13814" width="37.7109375" style="19" customWidth="1"/>
    <col min="13815" max="13815" width="7.57421875" style="19" customWidth="1"/>
    <col min="13816" max="13817" width="9.00390625" style="19" customWidth="1"/>
    <col min="13818" max="13818" width="6.421875" style="19" customWidth="1"/>
    <col min="13819" max="13819" width="9.28125" style="19" customWidth="1"/>
    <col min="13820" max="13820" width="11.00390625" style="19" customWidth="1"/>
    <col min="13821" max="13821" width="9.8515625" style="19" customWidth="1"/>
    <col min="13822" max="13824" width="9.140625" style="19" hidden="1" customWidth="1"/>
    <col min="13825" max="14069" width="9.140625" style="19" customWidth="1"/>
    <col min="14070" max="14070" width="37.7109375" style="19" customWidth="1"/>
    <col min="14071" max="14071" width="7.57421875" style="19" customWidth="1"/>
    <col min="14072" max="14073" width="9.00390625" style="19" customWidth="1"/>
    <col min="14074" max="14074" width="6.421875" style="19" customWidth="1"/>
    <col min="14075" max="14075" width="9.28125" style="19" customWidth="1"/>
    <col min="14076" max="14076" width="11.00390625" style="19" customWidth="1"/>
    <col min="14077" max="14077" width="9.8515625" style="19" customWidth="1"/>
    <col min="14078" max="14080" width="9.140625" style="19" hidden="1" customWidth="1"/>
    <col min="14081" max="14325" width="9.140625" style="19" customWidth="1"/>
    <col min="14326" max="14326" width="37.7109375" style="19" customWidth="1"/>
    <col min="14327" max="14327" width="7.57421875" style="19" customWidth="1"/>
    <col min="14328" max="14329" width="9.00390625" style="19" customWidth="1"/>
    <col min="14330" max="14330" width="6.421875" style="19" customWidth="1"/>
    <col min="14331" max="14331" width="9.28125" style="19" customWidth="1"/>
    <col min="14332" max="14332" width="11.00390625" style="19" customWidth="1"/>
    <col min="14333" max="14333" width="9.8515625" style="19" customWidth="1"/>
    <col min="14334" max="14336" width="9.140625" style="19" hidden="1" customWidth="1"/>
    <col min="14337" max="14581" width="9.140625" style="19" customWidth="1"/>
    <col min="14582" max="14582" width="37.7109375" style="19" customWidth="1"/>
    <col min="14583" max="14583" width="7.57421875" style="19" customWidth="1"/>
    <col min="14584" max="14585" width="9.00390625" style="19" customWidth="1"/>
    <col min="14586" max="14586" width="6.421875" style="19" customWidth="1"/>
    <col min="14587" max="14587" width="9.28125" style="19" customWidth="1"/>
    <col min="14588" max="14588" width="11.00390625" style="19" customWidth="1"/>
    <col min="14589" max="14589" width="9.8515625" style="19" customWidth="1"/>
    <col min="14590" max="14592" width="9.140625" style="19" hidden="1" customWidth="1"/>
    <col min="14593" max="14837" width="9.140625" style="19" customWidth="1"/>
    <col min="14838" max="14838" width="37.7109375" style="19" customWidth="1"/>
    <col min="14839" max="14839" width="7.57421875" style="19" customWidth="1"/>
    <col min="14840" max="14841" width="9.00390625" style="19" customWidth="1"/>
    <col min="14842" max="14842" width="6.421875" style="19" customWidth="1"/>
    <col min="14843" max="14843" width="9.28125" style="19" customWidth="1"/>
    <col min="14844" max="14844" width="11.00390625" style="19" customWidth="1"/>
    <col min="14845" max="14845" width="9.8515625" style="19" customWidth="1"/>
    <col min="14846" max="14848" width="9.140625" style="19" hidden="1" customWidth="1"/>
    <col min="14849" max="15093" width="9.140625" style="19" customWidth="1"/>
    <col min="15094" max="15094" width="37.7109375" style="19" customWidth="1"/>
    <col min="15095" max="15095" width="7.57421875" style="19" customWidth="1"/>
    <col min="15096" max="15097" width="9.00390625" style="19" customWidth="1"/>
    <col min="15098" max="15098" width="6.421875" style="19" customWidth="1"/>
    <col min="15099" max="15099" width="9.28125" style="19" customWidth="1"/>
    <col min="15100" max="15100" width="11.00390625" style="19" customWidth="1"/>
    <col min="15101" max="15101" width="9.8515625" style="19" customWidth="1"/>
    <col min="15102" max="15104" width="9.140625" style="19" hidden="1" customWidth="1"/>
    <col min="15105" max="15349" width="9.140625" style="19" customWidth="1"/>
    <col min="15350" max="15350" width="37.7109375" style="19" customWidth="1"/>
    <col min="15351" max="15351" width="7.57421875" style="19" customWidth="1"/>
    <col min="15352" max="15353" width="9.00390625" style="19" customWidth="1"/>
    <col min="15354" max="15354" width="6.421875" style="19" customWidth="1"/>
    <col min="15355" max="15355" width="9.28125" style="19" customWidth="1"/>
    <col min="15356" max="15356" width="11.00390625" style="19" customWidth="1"/>
    <col min="15357" max="15357" width="9.8515625" style="19" customWidth="1"/>
    <col min="15358" max="15360" width="9.140625" style="19" hidden="1" customWidth="1"/>
    <col min="15361" max="15605" width="9.140625" style="19" customWidth="1"/>
    <col min="15606" max="15606" width="37.7109375" style="19" customWidth="1"/>
    <col min="15607" max="15607" width="7.57421875" style="19" customWidth="1"/>
    <col min="15608" max="15609" width="9.00390625" style="19" customWidth="1"/>
    <col min="15610" max="15610" width="6.421875" style="19" customWidth="1"/>
    <col min="15611" max="15611" width="9.28125" style="19" customWidth="1"/>
    <col min="15612" max="15612" width="11.00390625" style="19" customWidth="1"/>
    <col min="15613" max="15613" width="9.8515625" style="19" customWidth="1"/>
    <col min="15614" max="15616" width="9.140625" style="19" hidden="1" customWidth="1"/>
    <col min="15617" max="15861" width="9.140625" style="19" customWidth="1"/>
    <col min="15862" max="15862" width="37.7109375" style="19" customWidth="1"/>
    <col min="15863" max="15863" width="7.57421875" style="19" customWidth="1"/>
    <col min="15864" max="15865" width="9.00390625" style="19" customWidth="1"/>
    <col min="15866" max="15866" width="6.421875" style="19" customWidth="1"/>
    <col min="15867" max="15867" width="9.28125" style="19" customWidth="1"/>
    <col min="15868" max="15868" width="11.00390625" style="19" customWidth="1"/>
    <col min="15869" max="15869" width="9.8515625" style="19" customWidth="1"/>
    <col min="15870" max="15872" width="9.140625" style="19" hidden="1" customWidth="1"/>
    <col min="15873" max="16117" width="9.140625" style="19" customWidth="1"/>
    <col min="16118" max="16118" width="37.7109375" style="19" customWidth="1"/>
    <col min="16119" max="16119" width="7.57421875" style="19" customWidth="1"/>
    <col min="16120" max="16121" width="9.00390625" style="19" customWidth="1"/>
    <col min="16122" max="16122" width="6.421875" style="19" customWidth="1"/>
    <col min="16123" max="16123" width="9.28125" style="19" customWidth="1"/>
    <col min="16124" max="16124" width="11.00390625" style="19" customWidth="1"/>
    <col min="16125" max="16125" width="9.8515625" style="19" customWidth="1"/>
    <col min="16126" max="16128" width="9.140625" style="19" hidden="1" customWidth="1"/>
    <col min="16129" max="16135" width="9.140625" style="19" customWidth="1"/>
    <col min="16136" max="16384" width="9.140625" style="19" customWidth="1"/>
  </cols>
  <sheetData>
    <row r="2" spans="5:7" ht="12" customHeight="1">
      <c r="E2" s="19" t="s">
        <v>125</v>
      </c>
      <c r="F2" s="19"/>
      <c r="G2" s="19"/>
    </row>
    <row r="3" spans="3:7" ht="40.5" customHeight="1">
      <c r="C3" s="76"/>
      <c r="D3" s="76"/>
      <c r="E3" s="114" t="s">
        <v>257</v>
      </c>
      <c r="F3" s="114"/>
      <c r="G3" s="114"/>
    </row>
    <row r="4" spans="5:7" ht="16.5" customHeight="1">
      <c r="E4" s="19" t="s">
        <v>270</v>
      </c>
      <c r="F4" s="19"/>
      <c r="G4" s="19"/>
    </row>
    <row r="6" spans="1:5" ht="15">
      <c r="A6" s="112" t="s">
        <v>313</v>
      </c>
      <c r="B6" s="112"/>
      <c r="C6" s="112"/>
      <c r="D6" s="112"/>
      <c r="E6" s="112"/>
    </row>
    <row r="7" ht="15">
      <c r="A7" s="21"/>
    </row>
    <row r="8" ht="15">
      <c r="G8" s="22" t="s">
        <v>98</v>
      </c>
    </row>
    <row r="9" spans="1:15" ht="48" customHeight="1">
      <c r="A9" s="23" t="s">
        <v>0</v>
      </c>
      <c r="B9" s="24" t="s">
        <v>124</v>
      </c>
      <c r="C9" s="24" t="s">
        <v>1</v>
      </c>
      <c r="D9" s="24" t="s">
        <v>2</v>
      </c>
      <c r="E9" s="24" t="s">
        <v>3</v>
      </c>
      <c r="F9" s="24" t="s">
        <v>272</v>
      </c>
      <c r="G9" s="24" t="s">
        <v>310</v>
      </c>
      <c r="M9" s="114"/>
      <c r="N9" s="114"/>
      <c r="O9" s="114"/>
    </row>
    <row r="10" spans="1:7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</row>
    <row r="11" spans="1:5" ht="24.75" customHeight="1">
      <c r="A11" s="50" t="s">
        <v>107</v>
      </c>
      <c r="B11" s="18"/>
      <c r="C11" s="18"/>
      <c r="D11" s="18"/>
      <c r="E11" s="18"/>
    </row>
    <row r="12" spans="1:7" ht="15">
      <c r="A12" s="40" t="s">
        <v>4</v>
      </c>
      <c r="B12" s="20"/>
      <c r="C12" s="41"/>
      <c r="D12" s="41"/>
      <c r="E12" s="41"/>
      <c r="F12" s="26">
        <f>F13+F88+F97+F129+F151+F219+F229+F246+F278</f>
        <v>89351767</v>
      </c>
      <c r="G12" s="26">
        <f>G13+G88+G97+G129+G151+G219+G229+G246+G278</f>
        <v>87462721</v>
      </c>
    </row>
    <row r="13" spans="1:7" ht="15">
      <c r="A13" s="1" t="s">
        <v>5</v>
      </c>
      <c r="B13" s="2" t="s">
        <v>6</v>
      </c>
      <c r="C13" s="3" t="s">
        <v>7</v>
      </c>
      <c r="D13" s="48"/>
      <c r="E13" s="48"/>
      <c r="F13" s="25">
        <f>F14+F19+F33+F38+F44</f>
        <v>21012203</v>
      </c>
      <c r="G13" s="25">
        <f>G14+G19+G33+G38+G44</f>
        <v>22015157</v>
      </c>
    </row>
    <row r="14" spans="1:7" s="21" customFormat="1" ht="36">
      <c r="A14" s="42" t="s">
        <v>51</v>
      </c>
      <c r="B14" s="43" t="s">
        <v>6</v>
      </c>
      <c r="C14" s="12" t="s">
        <v>8</v>
      </c>
      <c r="D14" s="15"/>
      <c r="E14" s="15"/>
      <c r="F14" s="32">
        <f>+F15</f>
        <v>1931004</v>
      </c>
      <c r="G14" s="32">
        <f>+G15</f>
        <v>1931004</v>
      </c>
    </row>
    <row r="15" spans="1:7" ht="36">
      <c r="A15" s="30" t="s">
        <v>52</v>
      </c>
      <c r="B15" s="53" t="s">
        <v>6</v>
      </c>
      <c r="C15" s="53" t="s">
        <v>8</v>
      </c>
      <c r="D15" s="53" t="s">
        <v>130</v>
      </c>
      <c r="E15" s="53"/>
      <c r="F15" s="26">
        <f aca="true" t="shared" si="0" ref="F15:G17">F16</f>
        <v>1931004</v>
      </c>
      <c r="G15" s="26">
        <f t="shared" si="0"/>
        <v>1931004</v>
      </c>
    </row>
    <row r="16" spans="1:7" ht="24">
      <c r="A16" s="52" t="s">
        <v>9</v>
      </c>
      <c r="B16" s="53" t="s">
        <v>6</v>
      </c>
      <c r="C16" s="53" t="s">
        <v>8</v>
      </c>
      <c r="D16" s="53" t="s">
        <v>130</v>
      </c>
      <c r="E16" s="53"/>
      <c r="F16" s="26">
        <f t="shared" si="0"/>
        <v>1931004</v>
      </c>
      <c r="G16" s="26">
        <f t="shared" si="0"/>
        <v>1931004</v>
      </c>
    </row>
    <row r="17" spans="1:11" ht="27.75" customHeight="1">
      <c r="A17" s="44" t="s">
        <v>65</v>
      </c>
      <c r="B17" s="4" t="s">
        <v>6</v>
      </c>
      <c r="C17" s="4" t="s">
        <v>8</v>
      </c>
      <c r="D17" s="4" t="s">
        <v>130</v>
      </c>
      <c r="E17" s="4" t="s">
        <v>54</v>
      </c>
      <c r="F17" s="28">
        <f t="shared" si="0"/>
        <v>1931004</v>
      </c>
      <c r="G17" s="28">
        <f t="shared" si="0"/>
        <v>1931004</v>
      </c>
      <c r="I17" s="64"/>
      <c r="J17" s="64"/>
      <c r="K17" s="64"/>
    </row>
    <row r="18" spans="1:7" ht="27.75" customHeight="1">
      <c r="A18" s="44" t="s">
        <v>66</v>
      </c>
      <c r="B18" s="4" t="s">
        <v>6</v>
      </c>
      <c r="C18" s="4" t="s">
        <v>8</v>
      </c>
      <c r="D18" s="4" t="s">
        <v>130</v>
      </c>
      <c r="E18" s="4" t="s">
        <v>56</v>
      </c>
      <c r="F18" s="29">
        <v>1931004</v>
      </c>
      <c r="G18" s="29">
        <v>1931004</v>
      </c>
    </row>
    <row r="19" spans="1:7" ht="36">
      <c r="A19" s="38" t="s">
        <v>10</v>
      </c>
      <c r="B19" s="12" t="s">
        <v>6</v>
      </c>
      <c r="C19" s="12" t="s">
        <v>11</v>
      </c>
      <c r="D19" s="15"/>
      <c r="E19" s="15"/>
      <c r="F19" s="32">
        <f>F29+F20</f>
        <v>9969876</v>
      </c>
      <c r="G19" s="32">
        <f>G29+G20</f>
        <v>9999876</v>
      </c>
    </row>
    <row r="20" spans="1:7" ht="36">
      <c r="A20" s="30" t="s">
        <v>242</v>
      </c>
      <c r="B20" s="53" t="s">
        <v>6</v>
      </c>
      <c r="C20" s="53" t="s">
        <v>11</v>
      </c>
      <c r="D20" s="53" t="s">
        <v>131</v>
      </c>
      <c r="E20" s="53"/>
      <c r="F20" s="26">
        <f aca="true" t="shared" si="1" ref="F20:G21">F21</f>
        <v>8955202</v>
      </c>
      <c r="G20" s="26">
        <f t="shared" si="1"/>
        <v>8985202</v>
      </c>
    </row>
    <row r="21" spans="1:7" ht="24">
      <c r="A21" s="52" t="s">
        <v>129</v>
      </c>
      <c r="B21" s="53" t="s">
        <v>6</v>
      </c>
      <c r="C21" s="54" t="s">
        <v>11</v>
      </c>
      <c r="D21" s="53" t="s">
        <v>132</v>
      </c>
      <c r="E21" s="53"/>
      <c r="F21" s="26">
        <f t="shared" si="1"/>
        <v>8955202</v>
      </c>
      <c r="G21" s="26">
        <f t="shared" si="1"/>
        <v>8985202</v>
      </c>
    </row>
    <row r="22" spans="1:7" ht="15">
      <c r="A22" s="52" t="s">
        <v>53</v>
      </c>
      <c r="B22" s="53" t="s">
        <v>6</v>
      </c>
      <c r="C22" s="53" t="s">
        <v>11</v>
      </c>
      <c r="D22" s="53" t="s">
        <v>133</v>
      </c>
      <c r="E22" s="53"/>
      <c r="F22" s="26">
        <f>F23+F25+F27</f>
        <v>8955202</v>
      </c>
      <c r="G22" s="26">
        <f>G23+G25+G27</f>
        <v>8985202</v>
      </c>
    </row>
    <row r="23" spans="1:7" ht="48">
      <c r="A23" s="45" t="s">
        <v>85</v>
      </c>
      <c r="B23" s="4" t="s">
        <v>6</v>
      </c>
      <c r="C23" s="4" t="s">
        <v>11</v>
      </c>
      <c r="D23" s="4" t="s">
        <v>133</v>
      </c>
      <c r="E23" s="4" t="s">
        <v>54</v>
      </c>
      <c r="F23" s="28">
        <f>F24</f>
        <v>6884202</v>
      </c>
      <c r="G23" s="28">
        <f>G24</f>
        <v>6884202</v>
      </c>
    </row>
    <row r="24" spans="1:7" ht="24">
      <c r="A24" s="46" t="s">
        <v>94</v>
      </c>
      <c r="B24" s="4" t="s">
        <v>6</v>
      </c>
      <c r="C24" s="4" t="s">
        <v>11</v>
      </c>
      <c r="D24" s="4" t="s">
        <v>133</v>
      </c>
      <c r="E24" s="4" t="s">
        <v>56</v>
      </c>
      <c r="F24" s="29">
        <v>6884202</v>
      </c>
      <c r="G24" s="29">
        <v>6884202</v>
      </c>
    </row>
    <row r="25" spans="1:7" ht="24">
      <c r="A25" s="44" t="s">
        <v>65</v>
      </c>
      <c r="B25" s="27" t="s">
        <v>6</v>
      </c>
      <c r="C25" s="4" t="s">
        <v>11</v>
      </c>
      <c r="D25" s="4" t="s">
        <v>133</v>
      </c>
      <c r="E25" s="4" t="s">
        <v>57</v>
      </c>
      <c r="F25" s="28">
        <f>F26</f>
        <v>2036000</v>
      </c>
      <c r="G25" s="28">
        <f>G26</f>
        <v>2066000</v>
      </c>
    </row>
    <row r="26" spans="1:7" ht="24">
      <c r="A26" s="44" t="s">
        <v>66</v>
      </c>
      <c r="B26" s="27" t="s">
        <v>6</v>
      </c>
      <c r="C26" s="4" t="s">
        <v>11</v>
      </c>
      <c r="D26" s="4" t="s">
        <v>133</v>
      </c>
      <c r="E26" s="4" t="s">
        <v>58</v>
      </c>
      <c r="F26" s="29">
        <v>2036000</v>
      </c>
      <c r="G26" s="29">
        <v>2066000</v>
      </c>
    </row>
    <row r="27" spans="1:7" ht="15">
      <c r="A27" s="46" t="s">
        <v>47</v>
      </c>
      <c r="B27" s="27" t="s">
        <v>6</v>
      </c>
      <c r="C27" s="4" t="s">
        <v>11</v>
      </c>
      <c r="D27" s="4" t="s">
        <v>133</v>
      </c>
      <c r="E27" s="4" t="s">
        <v>59</v>
      </c>
      <c r="F27" s="28">
        <f>F28</f>
        <v>35000</v>
      </c>
      <c r="G27" s="28">
        <f>G28</f>
        <v>35000</v>
      </c>
    </row>
    <row r="28" spans="1:7" ht="15">
      <c r="A28" s="46" t="s">
        <v>67</v>
      </c>
      <c r="B28" s="27" t="s">
        <v>6</v>
      </c>
      <c r="C28" s="4" t="s">
        <v>11</v>
      </c>
      <c r="D28" s="4" t="s">
        <v>133</v>
      </c>
      <c r="E28" s="4" t="s">
        <v>60</v>
      </c>
      <c r="F28" s="29">
        <v>35000</v>
      </c>
      <c r="G28" s="29">
        <v>35000</v>
      </c>
    </row>
    <row r="29" spans="1:7" ht="15">
      <c r="A29" s="30" t="s">
        <v>61</v>
      </c>
      <c r="B29" s="53" t="s">
        <v>6</v>
      </c>
      <c r="C29" s="53" t="s">
        <v>11</v>
      </c>
      <c r="D29" s="53" t="s">
        <v>134</v>
      </c>
      <c r="E29" s="53"/>
      <c r="F29" s="26">
        <f aca="true" t="shared" si="2" ref="F29:G31">F30</f>
        <v>1014674</v>
      </c>
      <c r="G29" s="26">
        <f t="shared" si="2"/>
        <v>1014674</v>
      </c>
    </row>
    <row r="30" spans="1:7" ht="24">
      <c r="A30" s="52" t="s">
        <v>62</v>
      </c>
      <c r="B30" s="53" t="s">
        <v>6</v>
      </c>
      <c r="C30" s="53" t="s">
        <v>11</v>
      </c>
      <c r="D30" s="53" t="s">
        <v>135</v>
      </c>
      <c r="E30" s="53"/>
      <c r="F30" s="26">
        <f t="shared" si="2"/>
        <v>1014674</v>
      </c>
      <c r="G30" s="26">
        <f t="shared" si="2"/>
        <v>1014674</v>
      </c>
    </row>
    <row r="31" spans="1:7" ht="48">
      <c r="A31" s="45" t="s">
        <v>85</v>
      </c>
      <c r="B31" s="4" t="s">
        <v>6</v>
      </c>
      <c r="C31" s="4" t="s">
        <v>11</v>
      </c>
      <c r="D31" s="4" t="s">
        <v>135</v>
      </c>
      <c r="E31" s="4" t="s">
        <v>54</v>
      </c>
      <c r="F31" s="28">
        <f t="shared" si="2"/>
        <v>1014674</v>
      </c>
      <c r="G31" s="28">
        <f t="shared" si="2"/>
        <v>1014674</v>
      </c>
    </row>
    <row r="32" spans="1:7" ht="24">
      <c r="A32" s="46" t="s">
        <v>80</v>
      </c>
      <c r="B32" s="4" t="s">
        <v>6</v>
      </c>
      <c r="C32" s="4" t="s">
        <v>11</v>
      </c>
      <c r="D32" s="4" t="s">
        <v>135</v>
      </c>
      <c r="E32" s="4" t="s">
        <v>56</v>
      </c>
      <c r="F32" s="29">
        <v>1014674</v>
      </c>
      <c r="G32" s="29">
        <v>1014674</v>
      </c>
    </row>
    <row r="33" spans="1:7" ht="15">
      <c r="A33" s="11" t="s">
        <v>104</v>
      </c>
      <c r="B33" s="12" t="s">
        <v>6</v>
      </c>
      <c r="C33" s="13" t="s">
        <v>106</v>
      </c>
      <c r="D33" s="8"/>
      <c r="E33" s="56"/>
      <c r="F33" s="32">
        <f>F34</f>
        <v>100000</v>
      </c>
      <c r="G33" s="32">
        <f>G34</f>
        <v>0</v>
      </c>
    </row>
    <row r="34" spans="1:7" ht="15">
      <c r="A34" s="30" t="s">
        <v>104</v>
      </c>
      <c r="B34" s="55" t="s">
        <v>6</v>
      </c>
      <c r="C34" s="53" t="s">
        <v>106</v>
      </c>
      <c r="D34" s="53" t="s">
        <v>136</v>
      </c>
      <c r="E34" s="53"/>
      <c r="F34" s="26">
        <f aca="true" t="shared" si="3" ref="F34:G34">F35</f>
        <v>100000</v>
      </c>
      <c r="G34" s="26">
        <f t="shared" si="3"/>
        <v>0</v>
      </c>
    </row>
    <row r="35" spans="1:7" ht="15">
      <c r="A35" s="58" t="s">
        <v>105</v>
      </c>
      <c r="B35" s="55" t="s">
        <v>6</v>
      </c>
      <c r="C35" s="53" t="s">
        <v>106</v>
      </c>
      <c r="D35" s="53" t="s">
        <v>137</v>
      </c>
      <c r="E35" s="53"/>
      <c r="F35" s="26">
        <f>F36</f>
        <v>100000</v>
      </c>
      <c r="G35" s="26">
        <f>G36</f>
        <v>0</v>
      </c>
    </row>
    <row r="36" spans="1:7" ht="15">
      <c r="A36" s="62" t="s">
        <v>269</v>
      </c>
      <c r="B36" s="4" t="s">
        <v>6</v>
      </c>
      <c r="C36" s="4" t="s">
        <v>106</v>
      </c>
      <c r="D36" s="4" t="s">
        <v>137</v>
      </c>
      <c r="E36" s="4" t="s">
        <v>59</v>
      </c>
      <c r="F36" s="28">
        <f aca="true" t="shared" si="4" ref="F36:G36">F37</f>
        <v>100000</v>
      </c>
      <c r="G36" s="28">
        <f t="shared" si="4"/>
        <v>0</v>
      </c>
    </row>
    <row r="37" spans="1:7" ht="15">
      <c r="A37" s="62" t="s">
        <v>267</v>
      </c>
      <c r="B37" s="4" t="s">
        <v>6</v>
      </c>
      <c r="C37" s="4" t="s">
        <v>106</v>
      </c>
      <c r="D37" s="4" t="s">
        <v>137</v>
      </c>
      <c r="E37" s="4" t="s">
        <v>268</v>
      </c>
      <c r="F37" s="29">
        <v>100000</v>
      </c>
      <c r="G37" s="29"/>
    </row>
    <row r="38" spans="1:7" ht="15">
      <c r="A38" s="11" t="s">
        <v>12</v>
      </c>
      <c r="B38" s="12" t="s">
        <v>6</v>
      </c>
      <c r="C38" s="13" t="s">
        <v>13</v>
      </c>
      <c r="D38" s="8"/>
      <c r="E38" s="56"/>
      <c r="F38" s="32">
        <f aca="true" t="shared" si="5" ref="F38:G42">F39</f>
        <v>400000</v>
      </c>
      <c r="G38" s="32">
        <f t="shared" si="5"/>
        <v>400000</v>
      </c>
    </row>
    <row r="39" spans="1:7" ht="36">
      <c r="A39" s="30" t="s">
        <v>89</v>
      </c>
      <c r="B39" s="55" t="s">
        <v>6</v>
      </c>
      <c r="C39" s="53" t="s">
        <v>13</v>
      </c>
      <c r="D39" s="53" t="s">
        <v>139</v>
      </c>
      <c r="E39" s="4"/>
      <c r="F39" s="26">
        <f t="shared" si="5"/>
        <v>400000</v>
      </c>
      <c r="G39" s="26">
        <f t="shared" si="5"/>
        <v>400000</v>
      </c>
    </row>
    <row r="40" spans="1:7" ht="24">
      <c r="A40" s="14" t="s">
        <v>138</v>
      </c>
      <c r="B40" s="55" t="s">
        <v>6</v>
      </c>
      <c r="C40" s="53" t="s">
        <v>13</v>
      </c>
      <c r="D40" s="53" t="s">
        <v>140</v>
      </c>
      <c r="E40" s="4"/>
      <c r="F40" s="26">
        <f t="shared" si="5"/>
        <v>400000</v>
      </c>
      <c r="G40" s="26">
        <f t="shared" si="5"/>
        <v>400000</v>
      </c>
    </row>
    <row r="41" spans="1:7" ht="15">
      <c r="A41" s="14" t="s">
        <v>63</v>
      </c>
      <c r="B41" s="55" t="s">
        <v>6</v>
      </c>
      <c r="C41" s="53" t="s">
        <v>13</v>
      </c>
      <c r="D41" s="53" t="s">
        <v>233</v>
      </c>
      <c r="E41" s="53"/>
      <c r="F41" s="26">
        <f t="shared" si="5"/>
        <v>400000</v>
      </c>
      <c r="G41" s="26">
        <f t="shared" si="5"/>
        <v>400000</v>
      </c>
    </row>
    <row r="42" spans="1:7" ht="15">
      <c r="A42" s="7" t="s">
        <v>47</v>
      </c>
      <c r="B42" s="27" t="s">
        <v>6</v>
      </c>
      <c r="C42" s="4" t="s">
        <v>13</v>
      </c>
      <c r="D42" s="4" t="s">
        <v>233</v>
      </c>
      <c r="E42" s="4">
        <v>800</v>
      </c>
      <c r="F42" s="28">
        <f t="shared" si="5"/>
        <v>400000</v>
      </c>
      <c r="G42" s="28">
        <f t="shared" si="5"/>
        <v>400000</v>
      </c>
    </row>
    <row r="43" spans="1:7" ht="15">
      <c r="A43" s="7" t="s">
        <v>64</v>
      </c>
      <c r="B43" s="27" t="s">
        <v>6</v>
      </c>
      <c r="C43" s="4" t="s">
        <v>13</v>
      </c>
      <c r="D43" s="4" t="s">
        <v>233</v>
      </c>
      <c r="E43" s="4">
        <v>870</v>
      </c>
      <c r="F43" s="29">
        <v>400000</v>
      </c>
      <c r="G43" s="29">
        <v>400000</v>
      </c>
    </row>
    <row r="44" spans="1:7" ht="15">
      <c r="A44" s="11" t="s">
        <v>14</v>
      </c>
      <c r="B44" s="12" t="s">
        <v>6</v>
      </c>
      <c r="C44" s="13" t="s">
        <v>15</v>
      </c>
      <c r="D44" s="15"/>
      <c r="E44" s="15"/>
      <c r="F44" s="32">
        <f>+F55+F60+F45+F73+F81</f>
        <v>8611323</v>
      </c>
      <c r="G44" s="32">
        <f>+G55+G60+G45+G73+G81</f>
        <v>9684277</v>
      </c>
    </row>
    <row r="45" spans="1:7" ht="36">
      <c r="A45" s="30" t="s">
        <v>69</v>
      </c>
      <c r="B45" s="55" t="s">
        <v>6</v>
      </c>
      <c r="C45" s="53" t="s">
        <v>15</v>
      </c>
      <c r="D45" s="53" t="s">
        <v>142</v>
      </c>
      <c r="E45" s="4"/>
      <c r="F45" s="26">
        <f>F46</f>
        <v>5465608</v>
      </c>
      <c r="G45" s="26">
        <f>G46</f>
        <v>5465608</v>
      </c>
    </row>
    <row r="46" spans="1:7" ht="36">
      <c r="A46" s="60" t="s">
        <v>141</v>
      </c>
      <c r="B46" s="55" t="s">
        <v>6</v>
      </c>
      <c r="C46" s="53" t="s">
        <v>15</v>
      </c>
      <c r="D46" s="53" t="s">
        <v>143</v>
      </c>
      <c r="E46" s="4"/>
      <c r="F46" s="26">
        <f>F47+F52</f>
        <v>5465608</v>
      </c>
      <c r="G46" s="26">
        <f>G47+G52</f>
        <v>5465608</v>
      </c>
    </row>
    <row r="47" spans="1:7" ht="36">
      <c r="A47" s="60" t="s">
        <v>86</v>
      </c>
      <c r="B47" s="53" t="s">
        <v>6</v>
      </c>
      <c r="C47" s="53" t="s">
        <v>15</v>
      </c>
      <c r="D47" s="53" t="s">
        <v>144</v>
      </c>
      <c r="E47" s="53"/>
      <c r="F47" s="26">
        <f>F48+F50</f>
        <v>4975608</v>
      </c>
      <c r="G47" s="26">
        <f>G48+G50</f>
        <v>4975608</v>
      </c>
    </row>
    <row r="48" spans="1:7" ht="48">
      <c r="A48" s="45" t="s">
        <v>85</v>
      </c>
      <c r="B48" s="4" t="s">
        <v>6</v>
      </c>
      <c r="C48" s="4" t="s">
        <v>15</v>
      </c>
      <c r="D48" s="4" t="s">
        <v>144</v>
      </c>
      <c r="E48" s="4" t="s">
        <v>54</v>
      </c>
      <c r="F48" s="28">
        <f>F49</f>
        <v>4945608</v>
      </c>
      <c r="G48" s="28">
        <f>G49</f>
        <v>4945608</v>
      </c>
    </row>
    <row r="49" spans="1:7" ht="24">
      <c r="A49" s="45" t="s">
        <v>55</v>
      </c>
      <c r="B49" s="4" t="s">
        <v>6</v>
      </c>
      <c r="C49" s="4" t="s">
        <v>15</v>
      </c>
      <c r="D49" s="4" t="s">
        <v>144</v>
      </c>
      <c r="E49" s="4" t="s">
        <v>56</v>
      </c>
      <c r="F49" s="29">
        <v>4945608</v>
      </c>
      <c r="G49" s="29">
        <v>4945608</v>
      </c>
    </row>
    <row r="50" spans="1:7" ht="24">
      <c r="A50" s="44" t="s">
        <v>65</v>
      </c>
      <c r="B50" s="5" t="s">
        <v>6</v>
      </c>
      <c r="C50" s="4" t="s">
        <v>15</v>
      </c>
      <c r="D50" s="4" t="s">
        <v>144</v>
      </c>
      <c r="E50" s="5" t="s">
        <v>57</v>
      </c>
      <c r="F50" s="28">
        <f>F51</f>
        <v>30000</v>
      </c>
      <c r="G50" s="28">
        <f>G51</f>
        <v>30000</v>
      </c>
    </row>
    <row r="51" spans="1:7" ht="24">
      <c r="A51" s="44" t="s">
        <v>66</v>
      </c>
      <c r="B51" s="5" t="s">
        <v>6</v>
      </c>
      <c r="C51" s="4" t="s">
        <v>15</v>
      </c>
      <c r="D51" s="4" t="s">
        <v>144</v>
      </c>
      <c r="E51" s="5" t="s">
        <v>58</v>
      </c>
      <c r="F51" s="29">
        <v>30000</v>
      </c>
      <c r="G51" s="29">
        <v>30000</v>
      </c>
    </row>
    <row r="52" spans="1:7" ht="36">
      <c r="A52" s="61" t="s">
        <v>146</v>
      </c>
      <c r="B52" s="53" t="s">
        <v>147</v>
      </c>
      <c r="C52" s="53" t="s">
        <v>15</v>
      </c>
      <c r="D52" s="53" t="s">
        <v>145</v>
      </c>
      <c r="E52" s="53"/>
      <c r="F52" s="26">
        <f aca="true" t="shared" si="6" ref="F52:G53">F53</f>
        <v>490000</v>
      </c>
      <c r="G52" s="26">
        <f t="shared" si="6"/>
        <v>490000</v>
      </c>
    </row>
    <row r="53" spans="1:7" ht="24">
      <c r="A53" s="44" t="s">
        <v>65</v>
      </c>
      <c r="B53" s="4" t="s">
        <v>6</v>
      </c>
      <c r="C53" s="4" t="s">
        <v>15</v>
      </c>
      <c r="D53" s="4" t="s">
        <v>145</v>
      </c>
      <c r="E53" s="4" t="s">
        <v>57</v>
      </c>
      <c r="F53" s="28">
        <f t="shared" si="6"/>
        <v>490000</v>
      </c>
      <c r="G53" s="28">
        <f t="shared" si="6"/>
        <v>490000</v>
      </c>
    </row>
    <row r="54" spans="1:7" ht="24">
      <c r="A54" s="44" t="s">
        <v>66</v>
      </c>
      <c r="B54" s="4" t="s">
        <v>6</v>
      </c>
      <c r="C54" s="4" t="s">
        <v>15</v>
      </c>
      <c r="D54" s="4" t="s">
        <v>145</v>
      </c>
      <c r="E54" s="4" t="s">
        <v>58</v>
      </c>
      <c r="F54" s="29">
        <v>490000</v>
      </c>
      <c r="G54" s="29">
        <v>490000</v>
      </c>
    </row>
    <row r="55" spans="1:7" ht="36">
      <c r="A55" s="30" t="s">
        <v>68</v>
      </c>
      <c r="B55" s="55" t="s">
        <v>6</v>
      </c>
      <c r="C55" s="53" t="s">
        <v>15</v>
      </c>
      <c r="D55" s="53" t="s">
        <v>150</v>
      </c>
      <c r="E55" s="4"/>
      <c r="F55" s="26">
        <f aca="true" t="shared" si="7" ref="F55:G58">F56</f>
        <v>792000</v>
      </c>
      <c r="G55" s="26">
        <f t="shared" si="7"/>
        <v>792000</v>
      </c>
    </row>
    <row r="56" spans="1:7" ht="24">
      <c r="A56" s="14" t="s">
        <v>148</v>
      </c>
      <c r="B56" s="55" t="s">
        <v>6</v>
      </c>
      <c r="C56" s="53" t="s">
        <v>15</v>
      </c>
      <c r="D56" s="53" t="s">
        <v>235</v>
      </c>
      <c r="E56" s="4"/>
      <c r="F56" s="26">
        <f t="shared" si="7"/>
        <v>792000</v>
      </c>
      <c r="G56" s="26">
        <f t="shared" si="7"/>
        <v>792000</v>
      </c>
    </row>
    <row r="57" spans="1:7" ht="15">
      <c r="A57" s="14" t="s">
        <v>236</v>
      </c>
      <c r="B57" s="55" t="s">
        <v>6</v>
      </c>
      <c r="C57" s="53" t="s">
        <v>15</v>
      </c>
      <c r="D57" s="53" t="s">
        <v>149</v>
      </c>
      <c r="E57" s="53"/>
      <c r="F57" s="26">
        <f t="shared" si="7"/>
        <v>792000</v>
      </c>
      <c r="G57" s="26">
        <f t="shared" si="7"/>
        <v>792000</v>
      </c>
    </row>
    <row r="58" spans="1:7" ht="24">
      <c r="A58" s="44" t="s">
        <v>65</v>
      </c>
      <c r="B58" s="27" t="s">
        <v>6</v>
      </c>
      <c r="C58" s="4" t="s">
        <v>15</v>
      </c>
      <c r="D58" s="4" t="s">
        <v>149</v>
      </c>
      <c r="E58" s="4" t="s">
        <v>57</v>
      </c>
      <c r="F58" s="28">
        <f t="shared" si="7"/>
        <v>792000</v>
      </c>
      <c r="G58" s="28">
        <f t="shared" si="7"/>
        <v>792000</v>
      </c>
    </row>
    <row r="59" spans="1:7" ht="24">
      <c r="A59" s="44" t="s">
        <v>66</v>
      </c>
      <c r="B59" s="27" t="s">
        <v>6</v>
      </c>
      <c r="C59" s="4" t="s">
        <v>15</v>
      </c>
      <c r="D59" s="4" t="s">
        <v>149</v>
      </c>
      <c r="E59" s="4" t="s">
        <v>58</v>
      </c>
      <c r="F59" s="29">
        <v>792000</v>
      </c>
      <c r="G59" s="29">
        <v>792000</v>
      </c>
    </row>
    <row r="60" spans="1:7" ht="24">
      <c r="A60" s="30" t="s">
        <v>290</v>
      </c>
      <c r="B60" s="55" t="s">
        <v>6</v>
      </c>
      <c r="C60" s="53" t="s">
        <v>15</v>
      </c>
      <c r="D60" s="53" t="s">
        <v>179</v>
      </c>
      <c r="E60" s="53"/>
      <c r="F60" s="26">
        <f>F61+F65+F69</f>
        <v>1065000</v>
      </c>
      <c r="G60" s="26">
        <f>G61+G65+G69</f>
        <v>940000</v>
      </c>
    </row>
    <row r="61" spans="1:7" ht="24">
      <c r="A61" s="52" t="s">
        <v>291</v>
      </c>
      <c r="B61" s="55" t="s">
        <v>6</v>
      </c>
      <c r="C61" s="53" t="s">
        <v>15</v>
      </c>
      <c r="D61" s="53" t="s">
        <v>180</v>
      </c>
      <c r="E61" s="53"/>
      <c r="F61" s="26">
        <f aca="true" t="shared" si="8" ref="F61:G63">F62</f>
        <v>415000</v>
      </c>
      <c r="G61" s="26">
        <f t="shared" si="8"/>
        <v>290000</v>
      </c>
    </row>
    <row r="62" spans="1:7" s="21" customFormat="1" ht="15">
      <c r="A62" s="52" t="s">
        <v>328</v>
      </c>
      <c r="B62" s="55" t="s">
        <v>6</v>
      </c>
      <c r="C62" s="53" t="s">
        <v>15</v>
      </c>
      <c r="D62" s="53" t="s">
        <v>181</v>
      </c>
      <c r="E62" s="53"/>
      <c r="F62" s="26">
        <f t="shared" si="8"/>
        <v>415000</v>
      </c>
      <c r="G62" s="26">
        <f t="shared" si="8"/>
        <v>290000</v>
      </c>
    </row>
    <row r="63" spans="1:7" ht="24">
      <c r="A63" s="44" t="s">
        <v>65</v>
      </c>
      <c r="B63" s="27" t="s">
        <v>6</v>
      </c>
      <c r="C63" s="4" t="s">
        <v>15</v>
      </c>
      <c r="D63" s="4" t="s">
        <v>181</v>
      </c>
      <c r="E63" s="4" t="s">
        <v>57</v>
      </c>
      <c r="F63" s="28">
        <f t="shared" si="8"/>
        <v>415000</v>
      </c>
      <c r="G63" s="28">
        <f t="shared" si="8"/>
        <v>290000</v>
      </c>
    </row>
    <row r="64" spans="1:7" ht="24">
      <c r="A64" s="44" t="s">
        <v>66</v>
      </c>
      <c r="B64" s="27" t="s">
        <v>6</v>
      </c>
      <c r="C64" s="4" t="s">
        <v>15</v>
      </c>
      <c r="D64" s="4" t="s">
        <v>181</v>
      </c>
      <c r="E64" s="4" t="s">
        <v>58</v>
      </c>
      <c r="F64" s="29">
        <v>415000</v>
      </c>
      <c r="G64" s="29">
        <v>290000</v>
      </c>
    </row>
    <row r="65" spans="1:7" ht="24">
      <c r="A65" s="52" t="s">
        <v>292</v>
      </c>
      <c r="B65" s="55" t="s">
        <v>6</v>
      </c>
      <c r="C65" s="53" t="s">
        <v>15</v>
      </c>
      <c r="D65" s="53" t="s">
        <v>294</v>
      </c>
      <c r="E65" s="53"/>
      <c r="F65" s="26">
        <f aca="true" t="shared" si="9" ref="F65:G67">F66</f>
        <v>190000</v>
      </c>
      <c r="G65" s="26">
        <f t="shared" si="9"/>
        <v>190000</v>
      </c>
    </row>
    <row r="66" spans="1:7" s="21" customFormat="1" ht="15">
      <c r="A66" s="52" t="s">
        <v>299</v>
      </c>
      <c r="B66" s="55" t="s">
        <v>6</v>
      </c>
      <c r="C66" s="53" t="s">
        <v>15</v>
      </c>
      <c r="D66" s="53" t="s">
        <v>296</v>
      </c>
      <c r="E66" s="53"/>
      <c r="F66" s="26">
        <f t="shared" si="9"/>
        <v>190000</v>
      </c>
      <c r="G66" s="26">
        <f t="shared" si="9"/>
        <v>190000</v>
      </c>
    </row>
    <row r="67" spans="1:7" ht="24">
      <c r="A67" s="44" t="s">
        <v>65</v>
      </c>
      <c r="B67" s="27" t="s">
        <v>6</v>
      </c>
      <c r="C67" s="4" t="s">
        <v>15</v>
      </c>
      <c r="D67" s="4" t="s">
        <v>296</v>
      </c>
      <c r="E67" s="4" t="s">
        <v>57</v>
      </c>
      <c r="F67" s="28">
        <f t="shared" si="9"/>
        <v>190000</v>
      </c>
      <c r="G67" s="28">
        <f t="shared" si="9"/>
        <v>190000</v>
      </c>
    </row>
    <row r="68" spans="1:7" ht="24">
      <c r="A68" s="44" t="s">
        <v>66</v>
      </c>
      <c r="B68" s="27" t="s">
        <v>6</v>
      </c>
      <c r="C68" s="4" t="s">
        <v>15</v>
      </c>
      <c r="D68" s="4" t="s">
        <v>296</v>
      </c>
      <c r="E68" s="4" t="s">
        <v>58</v>
      </c>
      <c r="F68" s="29">
        <v>190000</v>
      </c>
      <c r="G68" s="29">
        <v>190000</v>
      </c>
    </row>
    <row r="69" spans="1:7" ht="24">
      <c r="A69" s="52" t="s">
        <v>293</v>
      </c>
      <c r="B69" s="55" t="s">
        <v>6</v>
      </c>
      <c r="C69" s="53" t="s">
        <v>15</v>
      </c>
      <c r="D69" s="53" t="s">
        <v>295</v>
      </c>
      <c r="E69" s="53"/>
      <c r="F69" s="26">
        <f aca="true" t="shared" si="10" ref="F69:G71">F70</f>
        <v>460000</v>
      </c>
      <c r="G69" s="26">
        <f t="shared" si="10"/>
        <v>460000</v>
      </c>
    </row>
    <row r="70" spans="1:7" s="21" customFormat="1" ht="15">
      <c r="A70" s="52" t="s">
        <v>300</v>
      </c>
      <c r="B70" s="55" t="s">
        <v>6</v>
      </c>
      <c r="C70" s="53" t="s">
        <v>15</v>
      </c>
      <c r="D70" s="53" t="s">
        <v>297</v>
      </c>
      <c r="E70" s="53"/>
      <c r="F70" s="26">
        <f t="shared" si="10"/>
        <v>460000</v>
      </c>
      <c r="G70" s="26">
        <f t="shared" si="10"/>
        <v>460000</v>
      </c>
    </row>
    <row r="71" spans="1:7" ht="24">
      <c r="A71" s="44" t="s">
        <v>65</v>
      </c>
      <c r="B71" s="27" t="s">
        <v>6</v>
      </c>
      <c r="C71" s="4" t="s">
        <v>15</v>
      </c>
      <c r="D71" s="4" t="s">
        <v>297</v>
      </c>
      <c r="E71" s="4" t="s">
        <v>57</v>
      </c>
      <c r="F71" s="28">
        <f t="shared" si="10"/>
        <v>460000</v>
      </c>
      <c r="G71" s="28">
        <f t="shared" si="10"/>
        <v>460000</v>
      </c>
    </row>
    <row r="72" spans="1:7" ht="24">
      <c r="A72" s="44" t="s">
        <v>66</v>
      </c>
      <c r="B72" s="27" t="s">
        <v>6</v>
      </c>
      <c r="C72" s="4" t="s">
        <v>15</v>
      </c>
      <c r="D72" s="4" t="s">
        <v>297</v>
      </c>
      <c r="E72" s="4" t="s">
        <v>58</v>
      </c>
      <c r="F72" s="29">
        <v>460000</v>
      </c>
      <c r="G72" s="29">
        <v>460000</v>
      </c>
    </row>
    <row r="73" spans="1:7" ht="36">
      <c r="A73" s="30" t="s">
        <v>74</v>
      </c>
      <c r="B73" s="53" t="s">
        <v>6</v>
      </c>
      <c r="C73" s="53" t="s">
        <v>15</v>
      </c>
      <c r="D73" s="53" t="s">
        <v>152</v>
      </c>
      <c r="E73" s="4"/>
      <c r="F73" s="26">
        <f>F74</f>
        <v>1138715</v>
      </c>
      <c r="G73" s="26">
        <f>G74</f>
        <v>2336669</v>
      </c>
    </row>
    <row r="74" spans="1:7" ht="36">
      <c r="A74" s="51" t="s">
        <v>216</v>
      </c>
      <c r="B74" s="53" t="s">
        <v>6</v>
      </c>
      <c r="C74" s="53" t="s">
        <v>15</v>
      </c>
      <c r="D74" s="53" t="s">
        <v>151</v>
      </c>
      <c r="E74" s="4"/>
      <c r="F74" s="26">
        <f>F75+F78</f>
        <v>1138715</v>
      </c>
      <c r="G74" s="26">
        <f>G75+G78</f>
        <v>2336669</v>
      </c>
    </row>
    <row r="75" spans="1:7" ht="15">
      <c r="A75" s="51" t="s">
        <v>286</v>
      </c>
      <c r="B75" s="53" t="s">
        <v>6</v>
      </c>
      <c r="C75" s="53" t="s">
        <v>15</v>
      </c>
      <c r="D75" s="53" t="s">
        <v>285</v>
      </c>
      <c r="E75" s="4"/>
      <c r="F75" s="26">
        <f aca="true" t="shared" si="11" ref="F75:G76">F76</f>
        <v>100000</v>
      </c>
      <c r="G75" s="26">
        <f t="shared" si="11"/>
        <v>100000</v>
      </c>
    </row>
    <row r="76" spans="1:7" ht="24">
      <c r="A76" s="44" t="s">
        <v>65</v>
      </c>
      <c r="B76" s="4" t="s">
        <v>6</v>
      </c>
      <c r="C76" s="4" t="s">
        <v>15</v>
      </c>
      <c r="D76" s="4" t="s">
        <v>285</v>
      </c>
      <c r="E76" s="4" t="s">
        <v>57</v>
      </c>
      <c r="F76" s="28">
        <f t="shared" si="11"/>
        <v>100000</v>
      </c>
      <c r="G76" s="28">
        <f t="shared" si="11"/>
        <v>100000</v>
      </c>
    </row>
    <row r="77" spans="1:7" ht="24">
      <c r="A77" s="44" t="s">
        <v>66</v>
      </c>
      <c r="B77" s="4" t="s">
        <v>6</v>
      </c>
      <c r="C77" s="4" t="s">
        <v>15</v>
      </c>
      <c r="D77" s="4" t="s">
        <v>285</v>
      </c>
      <c r="E77" s="4" t="s">
        <v>58</v>
      </c>
      <c r="F77" s="29">
        <v>100000</v>
      </c>
      <c r="G77" s="29">
        <v>100000</v>
      </c>
    </row>
    <row r="78" spans="1:7" ht="24">
      <c r="A78" s="51" t="s">
        <v>230</v>
      </c>
      <c r="B78" s="53" t="s">
        <v>6</v>
      </c>
      <c r="C78" s="53" t="s">
        <v>15</v>
      </c>
      <c r="D78" s="53" t="s">
        <v>262</v>
      </c>
      <c r="E78" s="53"/>
      <c r="F78" s="26">
        <f aca="true" t="shared" si="12" ref="F78:G79">F79</f>
        <v>1038715</v>
      </c>
      <c r="G78" s="26">
        <f t="shared" si="12"/>
        <v>2236669</v>
      </c>
    </row>
    <row r="79" spans="1:7" ht="24">
      <c r="A79" s="44" t="s">
        <v>65</v>
      </c>
      <c r="B79" s="4" t="s">
        <v>6</v>
      </c>
      <c r="C79" s="4" t="s">
        <v>15</v>
      </c>
      <c r="D79" s="4" t="s">
        <v>262</v>
      </c>
      <c r="E79" s="4" t="s">
        <v>57</v>
      </c>
      <c r="F79" s="28">
        <f t="shared" si="12"/>
        <v>1038715</v>
      </c>
      <c r="G79" s="28">
        <f t="shared" si="12"/>
        <v>2236669</v>
      </c>
    </row>
    <row r="80" spans="1:7" ht="24">
      <c r="A80" s="44" t="s">
        <v>66</v>
      </c>
      <c r="B80" s="4" t="s">
        <v>6</v>
      </c>
      <c r="C80" s="4" t="s">
        <v>15</v>
      </c>
      <c r="D80" s="4" t="s">
        <v>262</v>
      </c>
      <c r="E80" s="4" t="s">
        <v>58</v>
      </c>
      <c r="F80" s="29">
        <v>1038715</v>
      </c>
      <c r="G80" s="29">
        <v>2236669</v>
      </c>
    </row>
    <row r="81" spans="1:7" ht="36">
      <c r="A81" s="47" t="s">
        <v>242</v>
      </c>
      <c r="B81" s="53" t="s">
        <v>6</v>
      </c>
      <c r="C81" s="54" t="s">
        <v>15</v>
      </c>
      <c r="D81" s="53" t="s">
        <v>131</v>
      </c>
      <c r="E81" s="5"/>
      <c r="F81" s="26">
        <f aca="true" t="shared" si="13" ref="F81:G82">F82</f>
        <v>150000</v>
      </c>
      <c r="G81" s="26">
        <f t="shared" si="13"/>
        <v>150000</v>
      </c>
    </row>
    <row r="82" spans="1:7" ht="24">
      <c r="A82" s="50" t="s">
        <v>129</v>
      </c>
      <c r="B82" s="53" t="s">
        <v>6</v>
      </c>
      <c r="C82" s="54" t="s">
        <v>15</v>
      </c>
      <c r="D82" s="53" t="s">
        <v>132</v>
      </c>
      <c r="E82" s="5"/>
      <c r="F82" s="26">
        <f t="shared" si="13"/>
        <v>150000</v>
      </c>
      <c r="G82" s="26">
        <f t="shared" si="13"/>
        <v>150000</v>
      </c>
    </row>
    <row r="83" spans="1:7" ht="15">
      <c r="A83" s="21" t="s">
        <v>120</v>
      </c>
      <c r="B83" s="53" t="s">
        <v>6</v>
      </c>
      <c r="C83" s="54" t="s">
        <v>15</v>
      </c>
      <c r="D83" s="55" t="s">
        <v>312</v>
      </c>
      <c r="E83" s="54"/>
      <c r="F83" s="26">
        <f>F84+F86</f>
        <v>150000</v>
      </c>
      <c r="G83" s="26">
        <f>G84+G86</f>
        <v>150000</v>
      </c>
    </row>
    <row r="84" spans="1:7" ht="24">
      <c r="A84" s="44" t="s">
        <v>65</v>
      </c>
      <c r="B84" s="4" t="s">
        <v>6</v>
      </c>
      <c r="C84" s="5" t="s">
        <v>15</v>
      </c>
      <c r="D84" s="27" t="s">
        <v>312</v>
      </c>
      <c r="E84" s="5" t="s">
        <v>57</v>
      </c>
      <c r="F84" s="28">
        <f>F85</f>
        <v>100000</v>
      </c>
      <c r="G84" s="28">
        <f>G85</f>
        <v>100000</v>
      </c>
    </row>
    <row r="85" spans="1:7" ht="24">
      <c r="A85" s="44" t="s">
        <v>66</v>
      </c>
      <c r="B85" s="4" t="s">
        <v>6</v>
      </c>
      <c r="C85" s="5" t="s">
        <v>15</v>
      </c>
      <c r="D85" s="27" t="s">
        <v>312</v>
      </c>
      <c r="E85" s="5" t="s">
        <v>58</v>
      </c>
      <c r="F85" s="29">
        <v>100000</v>
      </c>
      <c r="G85" s="29">
        <v>100000</v>
      </c>
    </row>
    <row r="86" spans="1:7" ht="15">
      <c r="A86" s="6" t="s">
        <v>47</v>
      </c>
      <c r="B86" s="4" t="s">
        <v>6</v>
      </c>
      <c r="C86" s="5" t="s">
        <v>15</v>
      </c>
      <c r="D86" s="27" t="s">
        <v>312</v>
      </c>
      <c r="E86" s="5" t="s">
        <v>59</v>
      </c>
      <c r="F86" s="28">
        <f>F87</f>
        <v>50000</v>
      </c>
      <c r="G86" s="28">
        <f>G87</f>
        <v>50000</v>
      </c>
    </row>
    <row r="87" spans="1:7" ht="15">
      <c r="A87" s="49" t="s">
        <v>67</v>
      </c>
      <c r="B87" s="4" t="s">
        <v>6</v>
      </c>
      <c r="C87" s="5" t="s">
        <v>15</v>
      </c>
      <c r="D87" s="27" t="s">
        <v>312</v>
      </c>
      <c r="E87" s="5" t="s">
        <v>60</v>
      </c>
      <c r="F87" s="29">
        <v>50000</v>
      </c>
      <c r="G87" s="29">
        <v>50000</v>
      </c>
    </row>
    <row r="88" spans="1:7" ht="15">
      <c r="A88" s="1" t="s">
        <v>16</v>
      </c>
      <c r="B88" s="2" t="s">
        <v>6</v>
      </c>
      <c r="C88" s="3" t="s">
        <v>17</v>
      </c>
      <c r="D88" s="35" t="s">
        <v>78</v>
      </c>
      <c r="E88" s="3" t="s">
        <v>78</v>
      </c>
      <c r="F88" s="25">
        <f aca="true" t="shared" si="14" ref="F88:G93">F89</f>
        <v>301177</v>
      </c>
      <c r="G88" s="25">
        <f t="shared" si="14"/>
        <v>301177</v>
      </c>
    </row>
    <row r="89" spans="1:7" ht="15">
      <c r="A89" s="11" t="s">
        <v>18</v>
      </c>
      <c r="B89" s="12" t="s">
        <v>6</v>
      </c>
      <c r="C89" s="13" t="s">
        <v>19</v>
      </c>
      <c r="D89" s="36" t="s">
        <v>78</v>
      </c>
      <c r="E89" s="8" t="s">
        <v>78</v>
      </c>
      <c r="F89" s="31">
        <f t="shared" si="14"/>
        <v>301177</v>
      </c>
      <c r="G89" s="31">
        <f t="shared" si="14"/>
        <v>301177</v>
      </c>
    </row>
    <row r="90" spans="1:7" ht="24">
      <c r="A90" s="30" t="s">
        <v>90</v>
      </c>
      <c r="B90" s="53" t="s">
        <v>6</v>
      </c>
      <c r="C90" s="53" t="s">
        <v>19</v>
      </c>
      <c r="D90" s="53" t="s">
        <v>153</v>
      </c>
      <c r="E90" s="5" t="s">
        <v>78</v>
      </c>
      <c r="F90" s="26">
        <f t="shared" si="14"/>
        <v>301177</v>
      </c>
      <c r="G90" s="26">
        <f t="shared" si="14"/>
        <v>301177</v>
      </c>
    </row>
    <row r="91" spans="1:7" ht="15">
      <c r="A91" s="51" t="s">
        <v>77</v>
      </c>
      <c r="B91" s="53" t="s">
        <v>6</v>
      </c>
      <c r="C91" s="54" t="s">
        <v>19</v>
      </c>
      <c r="D91" s="55" t="s">
        <v>154</v>
      </c>
      <c r="E91" s="54" t="s">
        <v>78</v>
      </c>
      <c r="F91" s="26">
        <f t="shared" si="14"/>
        <v>301177</v>
      </c>
      <c r="G91" s="26">
        <f t="shared" si="14"/>
        <v>301177</v>
      </c>
    </row>
    <row r="92" spans="1:7" ht="24">
      <c r="A92" s="51" t="s">
        <v>20</v>
      </c>
      <c r="B92" s="53" t="s">
        <v>6</v>
      </c>
      <c r="C92" s="54" t="s">
        <v>19</v>
      </c>
      <c r="D92" s="55" t="s">
        <v>155</v>
      </c>
      <c r="E92" s="54" t="s">
        <v>78</v>
      </c>
      <c r="F92" s="26">
        <f>F93+F95</f>
        <v>301177</v>
      </c>
      <c r="G92" s="26">
        <f>G93+G95</f>
        <v>301177</v>
      </c>
    </row>
    <row r="93" spans="1:7" ht="48">
      <c r="A93" s="6" t="s">
        <v>85</v>
      </c>
      <c r="B93" s="4" t="s">
        <v>6</v>
      </c>
      <c r="C93" s="5" t="s">
        <v>19</v>
      </c>
      <c r="D93" s="27" t="s">
        <v>155</v>
      </c>
      <c r="E93" s="4" t="s">
        <v>54</v>
      </c>
      <c r="F93" s="28">
        <f t="shared" si="14"/>
        <v>251501</v>
      </c>
      <c r="G93" s="28">
        <f t="shared" si="14"/>
        <v>251501</v>
      </c>
    </row>
    <row r="94" spans="1:7" ht="24">
      <c r="A94" s="6" t="s">
        <v>95</v>
      </c>
      <c r="B94" s="4" t="s">
        <v>6</v>
      </c>
      <c r="C94" s="5" t="s">
        <v>19</v>
      </c>
      <c r="D94" s="27" t="s">
        <v>155</v>
      </c>
      <c r="E94" s="4" t="s">
        <v>56</v>
      </c>
      <c r="F94" s="29">
        <v>251501</v>
      </c>
      <c r="G94" s="29">
        <v>251501</v>
      </c>
    </row>
    <row r="95" spans="1:7" ht="24">
      <c r="A95" s="44" t="s">
        <v>65</v>
      </c>
      <c r="B95" s="4" t="s">
        <v>6</v>
      </c>
      <c r="C95" s="5" t="s">
        <v>19</v>
      </c>
      <c r="D95" s="27" t="s">
        <v>155</v>
      </c>
      <c r="E95" s="4" t="s">
        <v>57</v>
      </c>
      <c r="F95" s="28">
        <f>F96</f>
        <v>49676</v>
      </c>
      <c r="G95" s="28">
        <f>G96</f>
        <v>49676</v>
      </c>
    </row>
    <row r="96" spans="1:7" ht="24">
      <c r="A96" s="44" t="s">
        <v>66</v>
      </c>
      <c r="B96" s="4" t="s">
        <v>6</v>
      </c>
      <c r="C96" s="5" t="s">
        <v>19</v>
      </c>
      <c r="D96" s="27" t="s">
        <v>155</v>
      </c>
      <c r="E96" s="4" t="s">
        <v>58</v>
      </c>
      <c r="F96" s="29">
        <v>49676</v>
      </c>
      <c r="G96" s="29">
        <v>49676</v>
      </c>
    </row>
    <row r="97" spans="1:7" ht="27.75" customHeight="1">
      <c r="A97" s="10" t="s">
        <v>21</v>
      </c>
      <c r="B97" s="2" t="s">
        <v>6</v>
      </c>
      <c r="C97" s="3" t="s">
        <v>22</v>
      </c>
      <c r="D97" s="3"/>
      <c r="E97" s="3"/>
      <c r="F97" s="25">
        <f>F98+F121</f>
        <v>3239509</v>
      </c>
      <c r="G97" s="25">
        <f>G98+G121</f>
        <v>3398509</v>
      </c>
    </row>
    <row r="98" spans="1:7" ht="36">
      <c r="A98" s="11" t="s">
        <v>23</v>
      </c>
      <c r="B98" s="12" t="s">
        <v>6</v>
      </c>
      <c r="C98" s="13" t="s">
        <v>24</v>
      </c>
      <c r="D98" s="8"/>
      <c r="E98" s="56"/>
      <c r="F98" s="32">
        <f aca="true" t="shared" si="15" ref="F98:G99">F99</f>
        <v>2386969</v>
      </c>
      <c r="G98" s="32">
        <f t="shared" si="15"/>
        <v>2508969</v>
      </c>
    </row>
    <row r="99" spans="1:7" ht="36">
      <c r="A99" s="30" t="s">
        <v>87</v>
      </c>
      <c r="B99" s="53" t="s">
        <v>6</v>
      </c>
      <c r="C99" s="54" t="s">
        <v>24</v>
      </c>
      <c r="D99" s="54" t="s">
        <v>139</v>
      </c>
      <c r="E99" s="18"/>
      <c r="F99" s="26">
        <f t="shared" si="15"/>
        <v>2386969</v>
      </c>
      <c r="G99" s="26">
        <f t="shared" si="15"/>
        <v>2508969</v>
      </c>
    </row>
    <row r="100" spans="1:7" ht="24">
      <c r="A100" s="14" t="s">
        <v>138</v>
      </c>
      <c r="B100" s="53" t="s">
        <v>6</v>
      </c>
      <c r="C100" s="54" t="s">
        <v>24</v>
      </c>
      <c r="D100" s="54" t="s">
        <v>140</v>
      </c>
      <c r="E100" s="18"/>
      <c r="F100" s="26">
        <f>F101+F104+F107+F110+F115+F118</f>
        <v>2386969</v>
      </c>
      <c r="G100" s="26">
        <f>G101+G104+G107+G110+G115+G118</f>
        <v>2508969</v>
      </c>
    </row>
    <row r="101" spans="1:7" ht="15">
      <c r="A101" s="14" t="s">
        <v>116</v>
      </c>
      <c r="B101" s="53" t="s">
        <v>6</v>
      </c>
      <c r="C101" s="54" t="s">
        <v>24</v>
      </c>
      <c r="D101" s="54" t="s">
        <v>156</v>
      </c>
      <c r="E101" s="5"/>
      <c r="F101" s="26">
        <f aca="true" t="shared" si="16" ref="F101:G102">F102</f>
        <v>75000</v>
      </c>
      <c r="G101" s="26">
        <f t="shared" si="16"/>
        <v>85000</v>
      </c>
    </row>
    <row r="102" spans="1:7" ht="24">
      <c r="A102" s="44" t="s">
        <v>65</v>
      </c>
      <c r="B102" s="4" t="s">
        <v>6</v>
      </c>
      <c r="C102" s="5" t="s">
        <v>24</v>
      </c>
      <c r="D102" s="5" t="s">
        <v>156</v>
      </c>
      <c r="E102" s="5" t="s">
        <v>57</v>
      </c>
      <c r="F102" s="28">
        <f t="shared" si="16"/>
        <v>75000</v>
      </c>
      <c r="G102" s="28">
        <f t="shared" si="16"/>
        <v>85000</v>
      </c>
    </row>
    <row r="103" spans="1:7" ht="24">
      <c r="A103" s="44" t="s">
        <v>66</v>
      </c>
      <c r="B103" s="4" t="s">
        <v>6</v>
      </c>
      <c r="C103" s="5" t="s">
        <v>24</v>
      </c>
      <c r="D103" s="5" t="s">
        <v>156</v>
      </c>
      <c r="E103" s="5" t="s">
        <v>58</v>
      </c>
      <c r="F103" s="29">
        <v>75000</v>
      </c>
      <c r="G103" s="29">
        <v>85000</v>
      </c>
    </row>
    <row r="104" spans="1:7" ht="24">
      <c r="A104" s="52" t="s">
        <v>251</v>
      </c>
      <c r="B104" s="54" t="s">
        <v>6</v>
      </c>
      <c r="C104" s="54" t="s">
        <v>24</v>
      </c>
      <c r="D104" s="54" t="s">
        <v>243</v>
      </c>
      <c r="E104" s="54"/>
      <c r="F104" s="26">
        <f aca="true" t="shared" si="17" ref="F104:G105">F105</f>
        <v>50000</v>
      </c>
      <c r="G104" s="26">
        <f t="shared" si="17"/>
        <v>50000</v>
      </c>
    </row>
    <row r="105" spans="1:7" ht="24">
      <c r="A105" s="44" t="s">
        <v>65</v>
      </c>
      <c r="B105" s="5" t="s">
        <v>6</v>
      </c>
      <c r="C105" s="5" t="s">
        <v>24</v>
      </c>
      <c r="D105" s="5" t="s">
        <v>243</v>
      </c>
      <c r="E105" s="5" t="s">
        <v>57</v>
      </c>
      <c r="F105" s="28">
        <f t="shared" si="17"/>
        <v>50000</v>
      </c>
      <c r="G105" s="28">
        <f t="shared" si="17"/>
        <v>50000</v>
      </c>
    </row>
    <row r="106" spans="1:7" ht="24">
      <c r="A106" s="44" t="s">
        <v>66</v>
      </c>
      <c r="B106" s="5" t="s">
        <v>6</v>
      </c>
      <c r="C106" s="5" t="s">
        <v>24</v>
      </c>
      <c r="D106" s="5" t="s">
        <v>243</v>
      </c>
      <c r="E106" s="5" t="s">
        <v>58</v>
      </c>
      <c r="F106" s="29">
        <v>50000</v>
      </c>
      <c r="G106" s="29">
        <v>50000</v>
      </c>
    </row>
    <row r="107" spans="1:7" ht="15">
      <c r="A107" s="52" t="s">
        <v>158</v>
      </c>
      <c r="B107" s="53" t="s">
        <v>6</v>
      </c>
      <c r="C107" s="54" t="s">
        <v>24</v>
      </c>
      <c r="D107" s="54" t="s">
        <v>157</v>
      </c>
      <c r="E107" s="54"/>
      <c r="F107" s="26">
        <f aca="true" t="shared" si="18" ref="F107:G108">F108</f>
        <v>1484994</v>
      </c>
      <c r="G107" s="26">
        <f t="shared" si="18"/>
        <v>1484994</v>
      </c>
    </row>
    <row r="108" spans="1:7" ht="48">
      <c r="A108" s="6" t="s">
        <v>85</v>
      </c>
      <c r="B108" s="4" t="s">
        <v>6</v>
      </c>
      <c r="C108" s="5" t="s">
        <v>24</v>
      </c>
      <c r="D108" s="5" t="s">
        <v>157</v>
      </c>
      <c r="E108" s="18">
        <v>100</v>
      </c>
      <c r="F108" s="28">
        <f t="shared" si="18"/>
        <v>1484994</v>
      </c>
      <c r="G108" s="28">
        <f t="shared" si="18"/>
        <v>1484994</v>
      </c>
    </row>
    <row r="109" spans="1:7" ht="24">
      <c r="A109" s="6" t="s">
        <v>95</v>
      </c>
      <c r="B109" s="4" t="s">
        <v>6</v>
      </c>
      <c r="C109" s="5" t="s">
        <v>24</v>
      </c>
      <c r="D109" s="5" t="s">
        <v>157</v>
      </c>
      <c r="E109" s="18">
        <v>120</v>
      </c>
      <c r="F109" s="29">
        <v>1484994</v>
      </c>
      <c r="G109" s="29">
        <v>1484994</v>
      </c>
    </row>
    <row r="110" spans="1:7" ht="15">
      <c r="A110" s="52" t="s">
        <v>159</v>
      </c>
      <c r="B110" s="53" t="s">
        <v>6</v>
      </c>
      <c r="C110" s="54" t="s">
        <v>24</v>
      </c>
      <c r="D110" s="54" t="s">
        <v>215</v>
      </c>
      <c r="E110" s="54"/>
      <c r="F110" s="26">
        <f>F111+F113</f>
        <v>137000</v>
      </c>
      <c r="G110" s="26">
        <f>G111+G113</f>
        <v>144000</v>
      </c>
    </row>
    <row r="111" spans="1:7" ht="48">
      <c r="A111" s="6" t="s">
        <v>85</v>
      </c>
      <c r="B111" s="4" t="s">
        <v>6</v>
      </c>
      <c r="C111" s="5" t="s">
        <v>24</v>
      </c>
      <c r="D111" s="5" t="s">
        <v>215</v>
      </c>
      <c r="E111" s="18">
        <v>100</v>
      </c>
      <c r="F111" s="28">
        <f>F112</f>
        <v>95000</v>
      </c>
      <c r="G111" s="28">
        <f>G112</f>
        <v>100000</v>
      </c>
    </row>
    <row r="112" spans="1:7" ht="24">
      <c r="A112" s="6" t="s">
        <v>95</v>
      </c>
      <c r="B112" s="4" t="s">
        <v>6</v>
      </c>
      <c r="C112" s="5" t="s">
        <v>24</v>
      </c>
      <c r="D112" s="5" t="s">
        <v>215</v>
      </c>
      <c r="E112" s="18">
        <v>120</v>
      </c>
      <c r="F112" s="29">
        <v>95000</v>
      </c>
      <c r="G112" s="29">
        <v>100000</v>
      </c>
    </row>
    <row r="113" spans="1:7" ht="24">
      <c r="A113" s="44" t="s">
        <v>65</v>
      </c>
      <c r="B113" s="4" t="s">
        <v>6</v>
      </c>
      <c r="C113" s="5" t="s">
        <v>24</v>
      </c>
      <c r="D113" s="5" t="s">
        <v>215</v>
      </c>
      <c r="E113" s="5" t="s">
        <v>57</v>
      </c>
      <c r="F113" s="28">
        <f>F114</f>
        <v>42000</v>
      </c>
      <c r="G113" s="28">
        <f>G114</f>
        <v>44000</v>
      </c>
    </row>
    <row r="114" spans="1:7" ht="24">
      <c r="A114" s="44" t="s">
        <v>66</v>
      </c>
      <c r="B114" s="4" t="s">
        <v>6</v>
      </c>
      <c r="C114" s="5" t="s">
        <v>24</v>
      </c>
      <c r="D114" s="5" t="s">
        <v>215</v>
      </c>
      <c r="E114" s="5" t="s">
        <v>58</v>
      </c>
      <c r="F114" s="29">
        <v>42000</v>
      </c>
      <c r="G114" s="29">
        <v>44000</v>
      </c>
    </row>
    <row r="115" spans="1:7" ht="24">
      <c r="A115" s="52" t="s">
        <v>162</v>
      </c>
      <c r="B115" s="53" t="s">
        <v>6</v>
      </c>
      <c r="C115" s="54" t="s">
        <v>24</v>
      </c>
      <c r="D115" s="54" t="s">
        <v>163</v>
      </c>
      <c r="E115" s="54"/>
      <c r="F115" s="26">
        <f aca="true" t="shared" si="19" ref="F115:G116">F116</f>
        <v>285000</v>
      </c>
      <c r="G115" s="26">
        <f t="shared" si="19"/>
        <v>390000</v>
      </c>
    </row>
    <row r="116" spans="1:7" ht="24">
      <c r="A116" s="44" t="s">
        <v>65</v>
      </c>
      <c r="B116" s="4" t="s">
        <v>6</v>
      </c>
      <c r="C116" s="5" t="s">
        <v>24</v>
      </c>
      <c r="D116" s="5" t="s">
        <v>163</v>
      </c>
      <c r="E116" s="5" t="s">
        <v>57</v>
      </c>
      <c r="F116" s="28">
        <f t="shared" si="19"/>
        <v>285000</v>
      </c>
      <c r="G116" s="28">
        <f t="shared" si="19"/>
        <v>390000</v>
      </c>
    </row>
    <row r="117" spans="1:7" ht="24">
      <c r="A117" s="44" t="s">
        <v>66</v>
      </c>
      <c r="B117" s="4" t="s">
        <v>6</v>
      </c>
      <c r="C117" s="5" t="s">
        <v>24</v>
      </c>
      <c r="D117" s="5" t="s">
        <v>163</v>
      </c>
      <c r="E117" s="5" t="s">
        <v>58</v>
      </c>
      <c r="F117" s="29">
        <v>285000</v>
      </c>
      <c r="G117" s="29">
        <v>390000</v>
      </c>
    </row>
    <row r="118" spans="1:7" ht="24">
      <c r="A118" s="52" t="s">
        <v>160</v>
      </c>
      <c r="B118" s="53" t="s">
        <v>6</v>
      </c>
      <c r="C118" s="54" t="s">
        <v>24</v>
      </c>
      <c r="D118" s="54" t="s">
        <v>161</v>
      </c>
      <c r="E118" s="54"/>
      <c r="F118" s="26">
        <f aca="true" t="shared" si="20" ref="F118:G119">F119</f>
        <v>354975</v>
      </c>
      <c r="G118" s="26">
        <f t="shared" si="20"/>
        <v>354975</v>
      </c>
    </row>
    <row r="119" spans="1:7" ht="48">
      <c r="A119" s="6" t="s">
        <v>85</v>
      </c>
      <c r="B119" s="4" t="s">
        <v>6</v>
      </c>
      <c r="C119" s="5" t="s">
        <v>24</v>
      </c>
      <c r="D119" s="5" t="s">
        <v>161</v>
      </c>
      <c r="E119" s="18">
        <v>100</v>
      </c>
      <c r="F119" s="28">
        <f t="shared" si="20"/>
        <v>354975</v>
      </c>
      <c r="G119" s="28">
        <f t="shared" si="20"/>
        <v>354975</v>
      </c>
    </row>
    <row r="120" spans="1:7" ht="24">
      <c r="A120" s="6" t="s">
        <v>95</v>
      </c>
      <c r="B120" s="4" t="s">
        <v>6</v>
      </c>
      <c r="C120" s="5" t="s">
        <v>24</v>
      </c>
      <c r="D120" s="5" t="s">
        <v>161</v>
      </c>
      <c r="E120" s="18">
        <v>120</v>
      </c>
      <c r="F120" s="29">
        <v>354975</v>
      </c>
      <c r="G120" s="29">
        <v>354975</v>
      </c>
    </row>
    <row r="121" spans="1:7" ht="15">
      <c r="A121" s="11" t="s">
        <v>79</v>
      </c>
      <c r="B121" s="12" t="s">
        <v>6</v>
      </c>
      <c r="C121" s="13" t="s">
        <v>50</v>
      </c>
      <c r="D121" s="8"/>
      <c r="E121" s="56"/>
      <c r="F121" s="32">
        <f aca="true" t="shared" si="21" ref="F121:G123">F122</f>
        <v>852540</v>
      </c>
      <c r="G121" s="32">
        <f t="shared" si="21"/>
        <v>889540</v>
      </c>
    </row>
    <row r="122" spans="1:7" ht="36">
      <c r="A122" s="30" t="s">
        <v>87</v>
      </c>
      <c r="B122" s="53" t="s">
        <v>6</v>
      </c>
      <c r="C122" s="54" t="s">
        <v>50</v>
      </c>
      <c r="D122" s="54" t="s">
        <v>139</v>
      </c>
      <c r="E122" s="18"/>
      <c r="F122" s="26">
        <f t="shared" si="21"/>
        <v>852540</v>
      </c>
      <c r="G122" s="26">
        <f t="shared" si="21"/>
        <v>889540</v>
      </c>
    </row>
    <row r="123" spans="1:7" ht="24">
      <c r="A123" s="14" t="s">
        <v>138</v>
      </c>
      <c r="B123" s="53" t="s">
        <v>6</v>
      </c>
      <c r="C123" s="54" t="s">
        <v>50</v>
      </c>
      <c r="D123" s="54" t="s">
        <v>140</v>
      </c>
      <c r="E123" s="18"/>
      <c r="F123" s="26">
        <f t="shared" si="21"/>
        <v>852540</v>
      </c>
      <c r="G123" s="26">
        <f t="shared" si="21"/>
        <v>889540</v>
      </c>
    </row>
    <row r="124" spans="1:7" ht="24">
      <c r="A124" s="14" t="s">
        <v>91</v>
      </c>
      <c r="B124" s="53" t="s">
        <v>6</v>
      </c>
      <c r="C124" s="54" t="s">
        <v>50</v>
      </c>
      <c r="D124" s="54" t="s">
        <v>165</v>
      </c>
      <c r="E124" s="18"/>
      <c r="F124" s="26">
        <f>F125+F127</f>
        <v>852540</v>
      </c>
      <c r="G124" s="26">
        <f>G125+G127</f>
        <v>889540</v>
      </c>
    </row>
    <row r="125" spans="1:7" ht="48">
      <c r="A125" s="6" t="s">
        <v>85</v>
      </c>
      <c r="B125" s="4" t="s">
        <v>6</v>
      </c>
      <c r="C125" s="5" t="s">
        <v>50</v>
      </c>
      <c r="D125" s="5" t="s">
        <v>165</v>
      </c>
      <c r="E125" s="18">
        <v>100</v>
      </c>
      <c r="F125" s="28">
        <f>F126</f>
        <v>476540</v>
      </c>
      <c r="G125" s="28">
        <f>G126</f>
        <v>476540</v>
      </c>
    </row>
    <row r="126" spans="1:7" ht="24">
      <c r="A126" s="6" t="s">
        <v>95</v>
      </c>
      <c r="B126" s="4" t="s">
        <v>6</v>
      </c>
      <c r="C126" s="5" t="s">
        <v>50</v>
      </c>
      <c r="D126" s="5" t="s">
        <v>165</v>
      </c>
      <c r="E126" s="18">
        <v>120</v>
      </c>
      <c r="F126" s="29">
        <v>476540</v>
      </c>
      <c r="G126" s="29">
        <v>476540</v>
      </c>
    </row>
    <row r="127" spans="1:7" ht="24">
      <c r="A127" s="44" t="s">
        <v>65</v>
      </c>
      <c r="B127" s="4" t="s">
        <v>6</v>
      </c>
      <c r="C127" s="5" t="s">
        <v>50</v>
      </c>
      <c r="D127" s="5" t="s">
        <v>165</v>
      </c>
      <c r="E127" s="5" t="s">
        <v>57</v>
      </c>
      <c r="F127" s="28">
        <f>F128</f>
        <v>376000</v>
      </c>
      <c r="G127" s="28">
        <f>G128</f>
        <v>413000</v>
      </c>
    </row>
    <row r="128" spans="1:7" ht="24">
      <c r="A128" s="44" t="s">
        <v>66</v>
      </c>
      <c r="B128" s="4" t="s">
        <v>6</v>
      </c>
      <c r="C128" s="5" t="s">
        <v>50</v>
      </c>
      <c r="D128" s="5" t="s">
        <v>165</v>
      </c>
      <c r="E128" s="5" t="s">
        <v>58</v>
      </c>
      <c r="F128" s="29">
        <v>376000</v>
      </c>
      <c r="G128" s="29">
        <v>413000</v>
      </c>
    </row>
    <row r="129" spans="1:7" ht="15">
      <c r="A129" s="16" t="s">
        <v>111</v>
      </c>
      <c r="B129" s="2" t="s">
        <v>6</v>
      </c>
      <c r="C129" s="3" t="s">
        <v>108</v>
      </c>
      <c r="D129" s="9"/>
      <c r="E129" s="57"/>
      <c r="F129" s="25">
        <f>F130+F145</f>
        <v>13533330</v>
      </c>
      <c r="G129" s="25">
        <f>G130+G145</f>
        <v>13583330</v>
      </c>
    </row>
    <row r="130" spans="1:7" ht="15">
      <c r="A130" s="17" t="s">
        <v>115</v>
      </c>
      <c r="B130" s="12" t="s">
        <v>6</v>
      </c>
      <c r="C130" s="13" t="s">
        <v>113</v>
      </c>
      <c r="D130" s="8"/>
      <c r="E130" s="56"/>
      <c r="F130" s="32">
        <f aca="true" t="shared" si="22" ref="F130:G131">F131</f>
        <v>13483330</v>
      </c>
      <c r="G130" s="32">
        <f t="shared" si="22"/>
        <v>13533330</v>
      </c>
    </row>
    <row r="131" spans="1:7" ht="36">
      <c r="A131" s="30" t="s">
        <v>114</v>
      </c>
      <c r="B131" s="53" t="s">
        <v>6</v>
      </c>
      <c r="C131" s="54" t="s">
        <v>113</v>
      </c>
      <c r="D131" s="54" t="s">
        <v>166</v>
      </c>
      <c r="E131" s="5"/>
      <c r="F131" s="26">
        <f t="shared" si="22"/>
        <v>13483330</v>
      </c>
      <c r="G131" s="26">
        <f t="shared" si="22"/>
        <v>13533330</v>
      </c>
    </row>
    <row r="132" spans="1:7" ht="24">
      <c r="A132" s="14" t="s">
        <v>168</v>
      </c>
      <c r="B132" s="53" t="s">
        <v>6</v>
      </c>
      <c r="C132" s="54" t="s">
        <v>113</v>
      </c>
      <c r="D132" s="54" t="s">
        <v>167</v>
      </c>
      <c r="E132" s="5"/>
      <c r="F132" s="26">
        <f>F133+F136+F139+F142</f>
        <v>13483330</v>
      </c>
      <c r="G132" s="26">
        <f>G133+G136+G139+G142</f>
        <v>13533330</v>
      </c>
    </row>
    <row r="133" spans="1:7" ht="15">
      <c r="A133" s="14" t="s">
        <v>117</v>
      </c>
      <c r="B133" s="53" t="s">
        <v>6</v>
      </c>
      <c r="C133" s="54" t="s">
        <v>113</v>
      </c>
      <c r="D133" s="54" t="s">
        <v>169</v>
      </c>
      <c r="E133" s="5"/>
      <c r="F133" s="26">
        <f aca="true" t="shared" si="23" ref="F133:G134">F134</f>
        <v>6150000</v>
      </c>
      <c r="G133" s="26">
        <f t="shared" si="23"/>
        <v>6200000</v>
      </c>
    </row>
    <row r="134" spans="1:7" ht="24">
      <c r="A134" s="44" t="s">
        <v>65</v>
      </c>
      <c r="B134" s="4" t="s">
        <v>6</v>
      </c>
      <c r="C134" s="5" t="s">
        <v>113</v>
      </c>
      <c r="D134" s="5" t="s">
        <v>169</v>
      </c>
      <c r="E134" s="5" t="s">
        <v>57</v>
      </c>
      <c r="F134" s="28">
        <f t="shared" si="23"/>
        <v>6150000</v>
      </c>
      <c r="G134" s="28">
        <f t="shared" si="23"/>
        <v>6200000</v>
      </c>
    </row>
    <row r="135" spans="1:7" ht="24">
      <c r="A135" s="44" t="s">
        <v>66</v>
      </c>
      <c r="B135" s="4" t="s">
        <v>6</v>
      </c>
      <c r="C135" s="5" t="s">
        <v>113</v>
      </c>
      <c r="D135" s="5" t="s">
        <v>169</v>
      </c>
      <c r="E135" s="5" t="s">
        <v>58</v>
      </c>
      <c r="F135" s="29">
        <v>6150000</v>
      </c>
      <c r="G135" s="29">
        <v>6200000</v>
      </c>
    </row>
    <row r="136" spans="1:7" ht="15">
      <c r="A136" s="14" t="s">
        <v>170</v>
      </c>
      <c r="B136" s="53" t="s">
        <v>6</v>
      </c>
      <c r="C136" s="54" t="s">
        <v>113</v>
      </c>
      <c r="D136" s="54" t="s">
        <v>171</v>
      </c>
      <c r="E136" s="5"/>
      <c r="F136" s="26">
        <f aca="true" t="shared" si="24" ref="F136:G137">F137</f>
        <v>4750811</v>
      </c>
      <c r="G136" s="26">
        <f t="shared" si="24"/>
        <v>4750811</v>
      </c>
    </row>
    <row r="137" spans="1:7" ht="24">
      <c r="A137" s="44" t="s">
        <v>65</v>
      </c>
      <c r="B137" s="4" t="s">
        <v>6</v>
      </c>
      <c r="C137" s="5" t="s">
        <v>113</v>
      </c>
      <c r="D137" s="5" t="s">
        <v>171</v>
      </c>
      <c r="E137" s="5" t="s">
        <v>57</v>
      </c>
      <c r="F137" s="28">
        <f t="shared" si="24"/>
        <v>4750811</v>
      </c>
      <c r="G137" s="28">
        <f t="shared" si="24"/>
        <v>4750811</v>
      </c>
    </row>
    <row r="138" spans="1:7" ht="24">
      <c r="A138" s="44" t="s">
        <v>66</v>
      </c>
      <c r="B138" s="4" t="s">
        <v>6</v>
      </c>
      <c r="C138" s="5" t="s">
        <v>113</v>
      </c>
      <c r="D138" s="5" t="s">
        <v>171</v>
      </c>
      <c r="E138" s="5" t="s">
        <v>58</v>
      </c>
      <c r="F138" s="29">
        <v>4750811</v>
      </c>
      <c r="G138" s="29">
        <v>4750811</v>
      </c>
    </row>
    <row r="139" spans="1:7" ht="15">
      <c r="A139" s="14" t="s">
        <v>118</v>
      </c>
      <c r="B139" s="53" t="s">
        <v>6</v>
      </c>
      <c r="C139" s="54" t="s">
        <v>113</v>
      </c>
      <c r="D139" s="54" t="s">
        <v>172</v>
      </c>
      <c r="E139" s="5"/>
      <c r="F139" s="26">
        <f aca="true" t="shared" si="25" ref="F139:G140">F140</f>
        <v>200000</v>
      </c>
      <c r="G139" s="26">
        <f t="shared" si="25"/>
        <v>200000</v>
      </c>
    </row>
    <row r="140" spans="1:7" ht="24">
      <c r="A140" s="44" t="s">
        <v>65</v>
      </c>
      <c r="B140" s="4" t="s">
        <v>6</v>
      </c>
      <c r="C140" s="5" t="s">
        <v>113</v>
      </c>
      <c r="D140" s="5" t="s">
        <v>172</v>
      </c>
      <c r="E140" s="5" t="s">
        <v>57</v>
      </c>
      <c r="F140" s="28">
        <f t="shared" si="25"/>
        <v>200000</v>
      </c>
      <c r="G140" s="28">
        <f t="shared" si="25"/>
        <v>200000</v>
      </c>
    </row>
    <row r="141" spans="1:7" ht="24">
      <c r="A141" s="44" t="s">
        <v>66</v>
      </c>
      <c r="B141" s="4" t="s">
        <v>6</v>
      </c>
      <c r="C141" s="5" t="s">
        <v>113</v>
      </c>
      <c r="D141" s="5" t="s">
        <v>172</v>
      </c>
      <c r="E141" s="5" t="s">
        <v>58</v>
      </c>
      <c r="F141" s="29">
        <v>200000</v>
      </c>
      <c r="G141" s="29">
        <v>200000</v>
      </c>
    </row>
    <row r="142" spans="1:7" ht="36">
      <c r="A142" s="14" t="s">
        <v>252</v>
      </c>
      <c r="B142" s="53" t="s">
        <v>6</v>
      </c>
      <c r="C142" s="54" t="s">
        <v>113</v>
      </c>
      <c r="D142" s="54" t="s">
        <v>244</v>
      </c>
      <c r="E142" s="54"/>
      <c r="F142" s="26">
        <f aca="true" t="shared" si="26" ref="F142:G143">F143</f>
        <v>2382519</v>
      </c>
      <c r="G142" s="26">
        <f t="shared" si="26"/>
        <v>2382519</v>
      </c>
    </row>
    <row r="143" spans="1:7" ht="24">
      <c r="A143" s="44" t="s">
        <v>65</v>
      </c>
      <c r="B143" s="4" t="s">
        <v>6</v>
      </c>
      <c r="C143" s="5" t="s">
        <v>113</v>
      </c>
      <c r="D143" s="5" t="s">
        <v>244</v>
      </c>
      <c r="E143" s="5" t="s">
        <v>57</v>
      </c>
      <c r="F143" s="28">
        <f t="shared" si="26"/>
        <v>2382519</v>
      </c>
      <c r="G143" s="28">
        <f t="shared" si="26"/>
        <v>2382519</v>
      </c>
    </row>
    <row r="144" spans="1:7" ht="24">
      <c r="A144" s="44" t="s">
        <v>66</v>
      </c>
      <c r="B144" s="4" t="s">
        <v>6</v>
      </c>
      <c r="C144" s="5" t="s">
        <v>113</v>
      </c>
      <c r="D144" s="5" t="s">
        <v>244</v>
      </c>
      <c r="E144" s="5" t="s">
        <v>58</v>
      </c>
      <c r="F144" s="29">
        <v>2382519</v>
      </c>
      <c r="G144" s="29">
        <v>2382519</v>
      </c>
    </row>
    <row r="145" spans="1:7" ht="15">
      <c r="A145" s="17" t="s">
        <v>110</v>
      </c>
      <c r="B145" s="12" t="s">
        <v>6</v>
      </c>
      <c r="C145" s="13" t="s">
        <v>109</v>
      </c>
      <c r="D145" s="8"/>
      <c r="E145" s="56"/>
      <c r="F145" s="32">
        <f aca="true" t="shared" si="27" ref="F145:G145">F146</f>
        <v>50000</v>
      </c>
      <c r="G145" s="32">
        <f t="shared" si="27"/>
        <v>50000</v>
      </c>
    </row>
    <row r="146" spans="1:7" ht="36">
      <c r="A146" s="30" t="s">
        <v>74</v>
      </c>
      <c r="B146" s="53" t="s">
        <v>6</v>
      </c>
      <c r="C146" s="54" t="s">
        <v>109</v>
      </c>
      <c r="D146" s="54" t="s">
        <v>152</v>
      </c>
      <c r="E146" s="18"/>
      <c r="F146" s="26">
        <f>F147</f>
        <v>50000</v>
      </c>
      <c r="G146" s="26">
        <f>G147</f>
        <v>50000</v>
      </c>
    </row>
    <row r="147" spans="1:7" ht="36">
      <c r="A147" s="51" t="s">
        <v>216</v>
      </c>
      <c r="B147" s="53" t="s">
        <v>6</v>
      </c>
      <c r="C147" s="54" t="s">
        <v>109</v>
      </c>
      <c r="D147" s="54" t="s">
        <v>151</v>
      </c>
      <c r="E147" s="18"/>
      <c r="F147" s="26">
        <f>F148</f>
        <v>50000</v>
      </c>
      <c r="G147" s="26">
        <f>G148</f>
        <v>50000</v>
      </c>
    </row>
    <row r="148" spans="1:7" ht="24">
      <c r="A148" s="51" t="s">
        <v>253</v>
      </c>
      <c r="B148" s="53" t="s">
        <v>6</v>
      </c>
      <c r="C148" s="54" t="s">
        <v>109</v>
      </c>
      <c r="D148" s="54" t="s">
        <v>245</v>
      </c>
      <c r="E148" s="18"/>
      <c r="F148" s="26">
        <f aca="true" t="shared" si="28" ref="F148:G149">F149</f>
        <v>50000</v>
      </c>
      <c r="G148" s="26">
        <f t="shared" si="28"/>
        <v>50000</v>
      </c>
    </row>
    <row r="149" spans="1:7" ht="24">
      <c r="A149" s="44" t="s">
        <v>65</v>
      </c>
      <c r="B149" s="4" t="s">
        <v>6</v>
      </c>
      <c r="C149" s="5" t="s">
        <v>109</v>
      </c>
      <c r="D149" s="5" t="s">
        <v>245</v>
      </c>
      <c r="E149" s="5" t="s">
        <v>57</v>
      </c>
      <c r="F149" s="28">
        <f t="shared" si="28"/>
        <v>50000</v>
      </c>
      <c r="G149" s="28">
        <f t="shared" si="28"/>
        <v>50000</v>
      </c>
    </row>
    <row r="150" spans="1:7" ht="24">
      <c r="A150" s="44" t="s">
        <v>66</v>
      </c>
      <c r="B150" s="4" t="s">
        <v>6</v>
      </c>
      <c r="C150" s="5" t="s">
        <v>109</v>
      </c>
      <c r="D150" s="5" t="s">
        <v>245</v>
      </c>
      <c r="E150" s="5" t="s">
        <v>58</v>
      </c>
      <c r="F150" s="29">
        <v>50000</v>
      </c>
      <c r="G150" s="29">
        <v>50000</v>
      </c>
    </row>
    <row r="151" spans="1:7" ht="15">
      <c r="A151" s="16" t="s">
        <v>25</v>
      </c>
      <c r="B151" s="2" t="s">
        <v>6</v>
      </c>
      <c r="C151" s="3" t="s">
        <v>26</v>
      </c>
      <c r="D151" s="9"/>
      <c r="E151" s="57"/>
      <c r="F151" s="25">
        <f>F152+F185+F166</f>
        <v>17385814</v>
      </c>
      <c r="G151" s="25">
        <f>G152+G185+G166</f>
        <v>15915814</v>
      </c>
    </row>
    <row r="152" spans="1:7" ht="15">
      <c r="A152" s="17" t="s">
        <v>27</v>
      </c>
      <c r="B152" s="12" t="s">
        <v>6</v>
      </c>
      <c r="C152" s="13" t="s">
        <v>28</v>
      </c>
      <c r="D152" s="8"/>
      <c r="E152" s="56"/>
      <c r="F152" s="32">
        <f>F153+F158</f>
        <v>450000</v>
      </c>
      <c r="G152" s="32">
        <f>G153+G158</f>
        <v>450000</v>
      </c>
    </row>
    <row r="153" spans="1:7" ht="24">
      <c r="A153" s="30" t="s">
        <v>290</v>
      </c>
      <c r="B153" s="55" t="s">
        <v>6</v>
      </c>
      <c r="C153" s="53" t="s">
        <v>28</v>
      </c>
      <c r="D153" s="53" t="s">
        <v>179</v>
      </c>
      <c r="E153" s="5"/>
      <c r="F153" s="26">
        <f aca="true" t="shared" si="29" ref="F153:G156">F154</f>
        <v>150000</v>
      </c>
      <c r="G153" s="26">
        <f t="shared" si="29"/>
        <v>150000</v>
      </c>
    </row>
    <row r="154" spans="1:7" ht="24">
      <c r="A154" s="52" t="s">
        <v>292</v>
      </c>
      <c r="B154" s="55" t="s">
        <v>6</v>
      </c>
      <c r="C154" s="53" t="s">
        <v>28</v>
      </c>
      <c r="D154" s="53" t="s">
        <v>294</v>
      </c>
      <c r="E154" s="5"/>
      <c r="F154" s="26">
        <f t="shared" si="29"/>
        <v>150000</v>
      </c>
      <c r="G154" s="26">
        <f t="shared" si="29"/>
        <v>150000</v>
      </c>
    </row>
    <row r="155" spans="1:7" ht="15">
      <c r="A155" s="52" t="s">
        <v>302</v>
      </c>
      <c r="B155" s="53" t="s">
        <v>6</v>
      </c>
      <c r="C155" s="54" t="s">
        <v>28</v>
      </c>
      <c r="D155" s="54" t="s">
        <v>303</v>
      </c>
      <c r="E155" s="54"/>
      <c r="F155" s="26">
        <f t="shared" si="29"/>
        <v>150000</v>
      </c>
      <c r="G155" s="26">
        <f t="shared" si="29"/>
        <v>150000</v>
      </c>
    </row>
    <row r="156" spans="1:7" ht="24">
      <c r="A156" s="44" t="s">
        <v>65</v>
      </c>
      <c r="B156" s="4" t="s">
        <v>6</v>
      </c>
      <c r="C156" s="5" t="s">
        <v>28</v>
      </c>
      <c r="D156" s="5" t="s">
        <v>303</v>
      </c>
      <c r="E156" s="5" t="s">
        <v>57</v>
      </c>
      <c r="F156" s="28">
        <f t="shared" si="29"/>
        <v>150000</v>
      </c>
      <c r="G156" s="28">
        <f t="shared" si="29"/>
        <v>150000</v>
      </c>
    </row>
    <row r="157" spans="1:7" ht="24">
      <c r="A157" s="44" t="s">
        <v>66</v>
      </c>
      <c r="B157" s="4" t="s">
        <v>6</v>
      </c>
      <c r="C157" s="5" t="s">
        <v>28</v>
      </c>
      <c r="D157" s="5" t="s">
        <v>303</v>
      </c>
      <c r="E157" s="5" t="s">
        <v>58</v>
      </c>
      <c r="F157" s="29">
        <v>150000</v>
      </c>
      <c r="G157" s="29">
        <v>150000</v>
      </c>
    </row>
    <row r="158" spans="1:7" ht="36">
      <c r="A158" s="30" t="s">
        <v>74</v>
      </c>
      <c r="B158" s="53" t="s">
        <v>6</v>
      </c>
      <c r="C158" s="54" t="s">
        <v>28</v>
      </c>
      <c r="D158" s="54" t="s">
        <v>152</v>
      </c>
      <c r="E158" s="18"/>
      <c r="F158" s="26">
        <f>F159</f>
        <v>300000</v>
      </c>
      <c r="G158" s="26">
        <f>G159</f>
        <v>300000</v>
      </c>
    </row>
    <row r="159" spans="1:7" ht="36">
      <c r="A159" s="51" t="s">
        <v>188</v>
      </c>
      <c r="B159" s="53" t="s">
        <v>6</v>
      </c>
      <c r="C159" s="54" t="s">
        <v>28</v>
      </c>
      <c r="D159" s="54" t="s">
        <v>151</v>
      </c>
      <c r="E159" s="18"/>
      <c r="F159" s="26">
        <f>F163+F160</f>
        <v>300000</v>
      </c>
      <c r="G159" s="26">
        <f>G163+G160</f>
        <v>300000</v>
      </c>
    </row>
    <row r="160" spans="1:7" ht="36">
      <c r="A160" s="51" t="s">
        <v>254</v>
      </c>
      <c r="B160" s="53" t="s">
        <v>6</v>
      </c>
      <c r="C160" s="54" t="s">
        <v>28</v>
      </c>
      <c r="D160" s="54" t="s">
        <v>246</v>
      </c>
      <c r="E160" s="18"/>
      <c r="F160" s="26">
        <f aca="true" t="shared" si="30" ref="F160:G161">F161</f>
        <v>185689</v>
      </c>
      <c r="G160" s="26">
        <f t="shared" si="30"/>
        <v>185689</v>
      </c>
    </row>
    <row r="161" spans="1:7" ht="24">
      <c r="A161" s="44" t="s">
        <v>65</v>
      </c>
      <c r="B161" s="4" t="s">
        <v>6</v>
      </c>
      <c r="C161" s="5" t="s">
        <v>28</v>
      </c>
      <c r="D161" s="5" t="s">
        <v>246</v>
      </c>
      <c r="E161" s="18">
        <v>200</v>
      </c>
      <c r="F161" s="28">
        <f t="shared" si="30"/>
        <v>185689</v>
      </c>
      <c r="G161" s="28">
        <f t="shared" si="30"/>
        <v>185689</v>
      </c>
    </row>
    <row r="162" spans="1:7" ht="24">
      <c r="A162" s="44" t="s">
        <v>66</v>
      </c>
      <c r="B162" s="4" t="s">
        <v>6</v>
      </c>
      <c r="C162" s="5" t="s">
        <v>28</v>
      </c>
      <c r="D162" s="5" t="s">
        <v>246</v>
      </c>
      <c r="E162" s="18">
        <v>240</v>
      </c>
      <c r="F162" s="29">
        <v>185689</v>
      </c>
      <c r="G162" s="29">
        <v>185689</v>
      </c>
    </row>
    <row r="163" spans="1:7" ht="60">
      <c r="A163" s="51" t="s">
        <v>237</v>
      </c>
      <c r="B163" s="53" t="s">
        <v>6</v>
      </c>
      <c r="C163" s="54" t="s">
        <v>28</v>
      </c>
      <c r="D163" s="54" t="s">
        <v>261</v>
      </c>
      <c r="E163" s="18"/>
      <c r="F163" s="26">
        <f aca="true" t="shared" si="31" ref="F163:G164">F164</f>
        <v>114311</v>
      </c>
      <c r="G163" s="26">
        <f t="shared" si="31"/>
        <v>114311</v>
      </c>
    </row>
    <row r="164" spans="1:7" ht="24">
      <c r="A164" s="44" t="s">
        <v>65</v>
      </c>
      <c r="B164" s="4" t="s">
        <v>6</v>
      </c>
      <c r="C164" s="5" t="s">
        <v>28</v>
      </c>
      <c r="D164" s="5" t="s">
        <v>261</v>
      </c>
      <c r="E164" s="18">
        <v>200</v>
      </c>
      <c r="F164" s="28">
        <f t="shared" si="31"/>
        <v>114311</v>
      </c>
      <c r="G164" s="28">
        <f t="shared" si="31"/>
        <v>114311</v>
      </c>
    </row>
    <row r="165" spans="1:7" ht="24">
      <c r="A165" s="44" t="s">
        <v>66</v>
      </c>
      <c r="B165" s="4" t="s">
        <v>6</v>
      </c>
      <c r="C165" s="5" t="s">
        <v>28</v>
      </c>
      <c r="D165" s="5" t="s">
        <v>261</v>
      </c>
      <c r="E165" s="18">
        <v>240</v>
      </c>
      <c r="F165" s="29">
        <v>114311</v>
      </c>
      <c r="G165" s="29">
        <v>114311</v>
      </c>
    </row>
    <row r="166" spans="1:7" ht="15">
      <c r="A166" s="37" t="s">
        <v>103</v>
      </c>
      <c r="B166" s="12" t="s">
        <v>6</v>
      </c>
      <c r="C166" s="13" t="s">
        <v>29</v>
      </c>
      <c r="D166" s="8"/>
      <c r="E166" s="56"/>
      <c r="F166" s="32">
        <f>F167+F172+F180</f>
        <v>3450814</v>
      </c>
      <c r="G166" s="32">
        <f>G167+G172+G180</f>
        <v>1950814</v>
      </c>
    </row>
    <row r="167" spans="1:7" ht="24">
      <c r="A167" s="30" t="s">
        <v>290</v>
      </c>
      <c r="B167" s="53" t="s">
        <v>6</v>
      </c>
      <c r="C167" s="54" t="s">
        <v>29</v>
      </c>
      <c r="D167" s="54" t="s">
        <v>179</v>
      </c>
      <c r="E167" s="41"/>
      <c r="F167" s="26">
        <f aca="true" t="shared" si="32" ref="F167:G170">F168</f>
        <v>490000</v>
      </c>
      <c r="G167" s="26">
        <f t="shared" si="32"/>
        <v>490000</v>
      </c>
    </row>
    <row r="168" spans="1:7" ht="24">
      <c r="A168" s="52" t="s">
        <v>292</v>
      </c>
      <c r="B168" s="53" t="s">
        <v>6</v>
      </c>
      <c r="C168" s="54" t="s">
        <v>29</v>
      </c>
      <c r="D168" s="54" t="s">
        <v>294</v>
      </c>
      <c r="E168" s="41"/>
      <c r="F168" s="26">
        <f t="shared" si="32"/>
        <v>490000</v>
      </c>
      <c r="G168" s="26">
        <f t="shared" si="32"/>
        <v>490000</v>
      </c>
    </row>
    <row r="169" spans="1:7" ht="15">
      <c r="A169" s="52" t="s">
        <v>182</v>
      </c>
      <c r="B169" s="53" t="s">
        <v>6</v>
      </c>
      <c r="C169" s="54" t="s">
        <v>29</v>
      </c>
      <c r="D169" s="54" t="s">
        <v>304</v>
      </c>
      <c r="E169" s="41"/>
      <c r="F169" s="26">
        <f t="shared" si="32"/>
        <v>490000</v>
      </c>
      <c r="G169" s="26">
        <f t="shared" si="32"/>
        <v>490000</v>
      </c>
    </row>
    <row r="170" spans="1:7" ht="24">
      <c r="A170" s="44" t="s">
        <v>65</v>
      </c>
      <c r="B170" s="4" t="s">
        <v>6</v>
      </c>
      <c r="C170" s="5" t="s">
        <v>29</v>
      </c>
      <c r="D170" s="5" t="s">
        <v>304</v>
      </c>
      <c r="E170" s="18">
        <v>200</v>
      </c>
      <c r="F170" s="28">
        <f t="shared" si="32"/>
        <v>490000</v>
      </c>
      <c r="G170" s="28">
        <f t="shared" si="32"/>
        <v>490000</v>
      </c>
    </row>
    <row r="171" spans="1:7" ht="24">
      <c r="A171" s="44" t="s">
        <v>66</v>
      </c>
      <c r="B171" s="4" t="s">
        <v>6</v>
      </c>
      <c r="C171" s="5" t="s">
        <v>29</v>
      </c>
      <c r="D171" s="5" t="s">
        <v>304</v>
      </c>
      <c r="E171" s="18">
        <v>240</v>
      </c>
      <c r="F171" s="29">
        <v>490000</v>
      </c>
      <c r="G171" s="29">
        <v>490000</v>
      </c>
    </row>
    <row r="172" spans="1:7" ht="60">
      <c r="A172" s="30" t="s">
        <v>174</v>
      </c>
      <c r="B172" s="53" t="s">
        <v>6</v>
      </c>
      <c r="C172" s="54" t="s">
        <v>29</v>
      </c>
      <c r="D172" s="54" t="s">
        <v>175</v>
      </c>
      <c r="E172" s="18"/>
      <c r="F172" s="26">
        <f aca="true" t="shared" si="33" ref="F172:G172">F173</f>
        <v>2097814</v>
      </c>
      <c r="G172" s="26">
        <f t="shared" si="33"/>
        <v>597814</v>
      </c>
    </row>
    <row r="173" spans="1:7" ht="24">
      <c r="A173" s="52" t="s">
        <v>176</v>
      </c>
      <c r="B173" s="53" t="s">
        <v>6</v>
      </c>
      <c r="C173" s="54" t="s">
        <v>29</v>
      </c>
      <c r="D173" s="54" t="s">
        <v>177</v>
      </c>
      <c r="E173" s="18"/>
      <c r="F173" s="26">
        <f>F174+F177</f>
        <v>2097814</v>
      </c>
      <c r="G173" s="26">
        <f>G174+G177</f>
        <v>597814</v>
      </c>
    </row>
    <row r="174" spans="1:7" ht="24">
      <c r="A174" s="52" t="s">
        <v>178</v>
      </c>
      <c r="B174" s="53" t="s">
        <v>6</v>
      </c>
      <c r="C174" s="54" t="s">
        <v>29</v>
      </c>
      <c r="D174" s="54" t="s">
        <v>266</v>
      </c>
      <c r="E174" s="41"/>
      <c r="F174" s="26">
        <f aca="true" t="shared" si="34" ref="F174:G175">F175</f>
        <v>1500000</v>
      </c>
      <c r="G174" s="26">
        <f t="shared" si="34"/>
        <v>0</v>
      </c>
    </row>
    <row r="175" spans="1:7" ht="24">
      <c r="A175" s="44" t="s">
        <v>65</v>
      </c>
      <c r="B175" s="4" t="s">
        <v>6</v>
      </c>
      <c r="C175" s="5" t="s">
        <v>29</v>
      </c>
      <c r="D175" s="5" t="s">
        <v>266</v>
      </c>
      <c r="E175" s="18">
        <v>200</v>
      </c>
      <c r="F175" s="28">
        <f t="shared" si="34"/>
        <v>1500000</v>
      </c>
      <c r="G175" s="28">
        <f t="shared" si="34"/>
        <v>0</v>
      </c>
    </row>
    <row r="176" spans="1:7" ht="24">
      <c r="A176" s="44" t="s">
        <v>66</v>
      </c>
      <c r="B176" s="4" t="s">
        <v>6</v>
      </c>
      <c r="C176" s="5" t="s">
        <v>29</v>
      </c>
      <c r="D176" s="5" t="s">
        <v>266</v>
      </c>
      <c r="E176" s="18">
        <v>240</v>
      </c>
      <c r="F176" s="29">
        <v>1500000</v>
      </c>
      <c r="G176" s="29">
        <v>0</v>
      </c>
    </row>
    <row r="177" spans="1:7" ht="36">
      <c r="A177" s="51" t="s">
        <v>255</v>
      </c>
      <c r="B177" s="53" t="s">
        <v>6</v>
      </c>
      <c r="C177" s="54" t="s">
        <v>29</v>
      </c>
      <c r="D177" s="54" t="s">
        <v>275</v>
      </c>
      <c r="E177" s="41"/>
      <c r="F177" s="26">
        <f aca="true" t="shared" si="35" ref="F177:G178">F178</f>
        <v>597814</v>
      </c>
      <c r="G177" s="26">
        <f t="shared" si="35"/>
        <v>597814</v>
      </c>
    </row>
    <row r="178" spans="1:7" ht="24">
      <c r="A178" s="6" t="s">
        <v>65</v>
      </c>
      <c r="B178" s="4" t="s">
        <v>6</v>
      </c>
      <c r="C178" s="5" t="s">
        <v>29</v>
      </c>
      <c r="D178" s="5" t="s">
        <v>275</v>
      </c>
      <c r="E178" s="18">
        <v>200</v>
      </c>
      <c r="F178" s="28">
        <f t="shared" si="35"/>
        <v>597814</v>
      </c>
      <c r="G178" s="28">
        <f t="shared" si="35"/>
        <v>597814</v>
      </c>
    </row>
    <row r="179" spans="1:7" ht="24">
      <c r="A179" s="6" t="s">
        <v>66</v>
      </c>
      <c r="B179" s="4" t="s">
        <v>6</v>
      </c>
      <c r="C179" s="5" t="s">
        <v>29</v>
      </c>
      <c r="D179" s="5" t="s">
        <v>275</v>
      </c>
      <c r="E179" s="18">
        <v>240</v>
      </c>
      <c r="F179" s="29">
        <v>597814</v>
      </c>
      <c r="G179" s="29">
        <v>597814</v>
      </c>
    </row>
    <row r="180" spans="1:7" ht="36">
      <c r="A180" s="30" t="s">
        <v>74</v>
      </c>
      <c r="B180" s="53" t="s">
        <v>6</v>
      </c>
      <c r="C180" s="54" t="s">
        <v>29</v>
      </c>
      <c r="D180" s="54" t="s">
        <v>152</v>
      </c>
      <c r="E180" s="18"/>
      <c r="F180" s="26">
        <f>F182</f>
        <v>863000</v>
      </c>
      <c r="G180" s="26">
        <f>G182</f>
        <v>863000</v>
      </c>
    </row>
    <row r="181" spans="1:7" ht="36">
      <c r="A181" s="51" t="s">
        <v>188</v>
      </c>
      <c r="B181" s="53" t="s">
        <v>6</v>
      </c>
      <c r="C181" s="54" t="s">
        <v>29</v>
      </c>
      <c r="D181" s="54" t="s">
        <v>151</v>
      </c>
      <c r="E181" s="18"/>
      <c r="F181" s="26">
        <f>F182</f>
        <v>863000</v>
      </c>
      <c r="G181" s="26">
        <f>G182</f>
        <v>863000</v>
      </c>
    </row>
    <row r="182" spans="1:7" ht="24">
      <c r="A182" s="51" t="s">
        <v>230</v>
      </c>
      <c r="B182" s="53" t="s">
        <v>6</v>
      </c>
      <c r="C182" s="54" t="s">
        <v>29</v>
      </c>
      <c r="D182" s="54" t="s">
        <v>262</v>
      </c>
      <c r="E182" s="41"/>
      <c r="F182" s="26">
        <f>F183</f>
        <v>863000</v>
      </c>
      <c r="G182" s="26">
        <f>G183</f>
        <v>863000</v>
      </c>
    </row>
    <row r="183" spans="1:7" ht="24">
      <c r="A183" s="44" t="s">
        <v>65</v>
      </c>
      <c r="B183" s="4" t="s">
        <v>6</v>
      </c>
      <c r="C183" s="5" t="s">
        <v>29</v>
      </c>
      <c r="D183" s="5" t="s">
        <v>262</v>
      </c>
      <c r="E183" s="18">
        <v>200</v>
      </c>
      <c r="F183" s="28">
        <f>F184</f>
        <v>863000</v>
      </c>
      <c r="G183" s="28">
        <f>G184</f>
        <v>863000</v>
      </c>
    </row>
    <row r="184" spans="1:7" ht="24">
      <c r="A184" s="44" t="s">
        <v>66</v>
      </c>
      <c r="B184" s="4" t="s">
        <v>6</v>
      </c>
      <c r="C184" s="5" t="s">
        <v>29</v>
      </c>
      <c r="D184" s="5" t="s">
        <v>262</v>
      </c>
      <c r="E184" s="18">
        <v>240</v>
      </c>
      <c r="F184" s="29">
        <v>863000</v>
      </c>
      <c r="G184" s="29">
        <v>863000</v>
      </c>
    </row>
    <row r="185" spans="1:7" ht="15">
      <c r="A185" s="37" t="s">
        <v>30</v>
      </c>
      <c r="B185" s="12" t="s">
        <v>6</v>
      </c>
      <c r="C185" s="13" t="s">
        <v>31</v>
      </c>
      <c r="D185" s="8"/>
      <c r="E185" s="56"/>
      <c r="F185" s="32">
        <f>F186+F214</f>
        <v>13485000</v>
      </c>
      <c r="G185" s="32">
        <f>G186+G214</f>
        <v>13515000</v>
      </c>
    </row>
    <row r="186" spans="1:7" ht="36">
      <c r="A186" s="30" t="s">
        <v>71</v>
      </c>
      <c r="B186" s="53" t="s">
        <v>6</v>
      </c>
      <c r="C186" s="54" t="s">
        <v>31</v>
      </c>
      <c r="D186" s="54" t="s">
        <v>164</v>
      </c>
      <c r="E186" s="18"/>
      <c r="F186" s="26">
        <f aca="true" t="shared" si="36" ref="F186:G186">F187</f>
        <v>13270000</v>
      </c>
      <c r="G186" s="26">
        <f t="shared" si="36"/>
        <v>13300000</v>
      </c>
    </row>
    <row r="187" spans="1:7" ht="24">
      <c r="A187" s="111" t="s">
        <v>217</v>
      </c>
      <c r="B187" s="53" t="s">
        <v>6</v>
      </c>
      <c r="C187" s="54" t="s">
        <v>31</v>
      </c>
      <c r="D187" s="54" t="s">
        <v>183</v>
      </c>
      <c r="E187" s="18"/>
      <c r="F187" s="26">
        <f>F188+F193+F196+F199+F202+F211+F208++F205</f>
        <v>13270000</v>
      </c>
      <c r="G187" s="26">
        <f>G188+G193+G196+G199+G202+G211+G208++G205</f>
        <v>13300000</v>
      </c>
    </row>
    <row r="188" spans="1:7" ht="15">
      <c r="A188" s="51" t="s">
        <v>72</v>
      </c>
      <c r="B188" s="53" t="s">
        <v>6</v>
      </c>
      <c r="C188" s="54" t="s">
        <v>31</v>
      </c>
      <c r="D188" s="54" t="s">
        <v>184</v>
      </c>
      <c r="E188" s="41"/>
      <c r="F188" s="26">
        <f>F189+F191</f>
        <v>1275000</v>
      </c>
      <c r="G188" s="26">
        <f>G189+G191</f>
        <v>1315000</v>
      </c>
    </row>
    <row r="189" spans="1:7" ht="24">
      <c r="A189" s="44" t="s">
        <v>65</v>
      </c>
      <c r="B189" s="4" t="s">
        <v>6</v>
      </c>
      <c r="C189" s="5" t="s">
        <v>31</v>
      </c>
      <c r="D189" s="5" t="s">
        <v>184</v>
      </c>
      <c r="E189" s="18">
        <v>200</v>
      </c>
      <c r="F189" s="28">
        <f>F190</f>
        <v>1270000</v>
      </c>
      <c r="G189" s="28">
        <f>G190</f>
        <v>1310000</v>
      </c>
    </row>
    <row r="190" spans="1:7" ht="24">
      <c r="A190" s="44" t="s">
        <v>66</v>
      </c>
      <c r="B190" s="4" t="s">
        <v>6</v>
      </c>
      <c r="C190" s="5" t="s">
        <v>31</v>
      </c>
      <c r="D190" s="5" t="s">
        <v>184</v>
      </c>
      <c r="E190" s="18">
        <v>240</v>
      </c>
      <c r="F190" s="29">
        <v>1270000</v>
      </c>
      <c r="G190" s="29">
        <v>1310000</v>
      </c>
    </row>
    <row r="191" spans="1:7" ht="15">
      <c r="A191" s="44" t="s">
        <v>47</v>
      </c>
      <c r="B191" s="4" t="s">
        <v>6</v>
      </c>
      <c r="C191" s="5" t="s">
        <v>31</v>
      </c>
      <c r="D191" s="5" t="s">
        <v>184</v>
      </c>
      <c r="E191" s="18">
        <v>800</v>
      </c>
      <c r="F191" s="28">
        <f>F192</f>
        <v>5000</v>
      </c>
      <c r="G191" s="28">
        <f>G192</f>
        <v>5000</v>
      </c>
    </row>
    <row r="192" spans="1:7" ht="15">
      <c r="A192" s="44" t="s">
        <v>67</v>
      </c>
      <c r="B192" s="4" t="s">
        <v>6</v>
      </c>
      <c r="C192" s="5" t="s">
        <v>31</v>
      </c>
      <c r="D192" s="5" t="s">
        <v>184</v>
      </c>
      <c r="E192" s="18">
        <v>850</v>
      </c>
      <c r="F192" s="29">
        <v>5000</v>
      </c>
      <c r="G192" s="29">
        <v>5000</v>
      </c>
    </row>
    <row r="193" spans="1:7" ht="15">
      <c r="A193" s="14" t="s">
        <v>119</v>
      </c>
      <c r="B193" s="53" t="s">
        <v>6</v>
      </c>
      <c r="C193" s="54" t="s">
        <v>31</v>
      </c>
      <c r="D193" s="54" t="s">
        <v>185</v>
      </c>
      <c r="E193" s="18"/>
      <c r="F193" s="26">
        <f aca="true" t="shared" si="37" ref="F193:G194">F194</f>
        <v>3250000</v>
      </c>
      <c r="G193" s="26">
        <f t="shared" si="37"/>
        <v>3250000</v>
      </c>
    </row>
    <row r="194" spans="1:7" ht="24">
      <c r="A194" s="44" t="s">
        <v>65</v>
      </c>
      <c r="B194" s="4" t="s">
        <v>6</v>
      </c>
      <c r="C194" s="5" t="s">
        <v>31</v>
      </c>
      <c r="D194" s="5" t="s">
        <v>185</v>
      </c>
      <c r="E194" s="18">
        <v>200</v>
      </c>
      <c r="F194" s="28">
        <f t="shared" si="37"/>
        <v>3250000</v>
      </c>
      <c r="G194" s="28">
        <f t="shared" si="37"/>
        <v>3250000</v>
      </c>
    </row>
    <row r="195" spans="1:7" ht="24">
      <c r="A195" s="44" t="s">
        <v>66</v>
      </c>
      <c r="B195" s="4" t="s">
        <v>6</v>
      </c>
      <c r="C195" s="5" t="s">
        <v>31</v>
      </c>
      <c r="D195" s="5" t="s">
        <v>185</v>
      </c>
      <c r="E195" s="18">
        <v>240</v>
      </c>
      <c r="F195" s="29">
        <v>3250000</v>
      </c>
      <c r="G195" s="29">
        <v>3250000</v>
      </c>
    </row>
    <row r="196" spans="1:7" ht="14.25" customHeight="1">
      <c r="A196" s="14" t="s">
        <v>121</v>
      </c>
      <c r="B196" s="53" t="s">
        <v>6</v>
      </c>
      <c r="C196" s="54" t="s">
        <v>31</v>
      </c>
      <c r="D196" s="54" t="s">
        <v>213</v>
      </c>
      <c r="E196" s="41"/>
      <c r="F196" s="26">
        <f>F197</f>
        <v>619925</v>
      </c>
      <c r="G196" s="26">
        <f>G197</f>
        <v>619925</v>
      </c>
    </row>
    <row r="197" spans="1:7" ht="24">
      <c r="A197" s="44" t="s">
        <v>65</v>
      </c>
      <c r="B197" s="4" t="s">
        <v>6</v>
      </c>
      <c r="C197" s="5" t="s">
        <v>31</v>
      </c>
      <c r="D197" s="5" t="s">
        <v>213</v>
      </c>
      <c r="E197" s="18">
        <v>200</v>
      </c>
      <c r="F197" s="28">
        <f aca="true" t="shared" si="38" ref="F197:G197">F198</f>
        <v>619925</v>
      </c>
      <c r="G197" s="28">
        <f t="shared" si="38"/>
        <v>619925</v>
      </c>
    </row>
    <row r="198" spans="1:7" ht="24">
      <c r="A198" s="44" t="s">
        <v>66</v>
      </c>
      <c r="B198" s="4" t="s">
        <v>6</v>
      </c>
      <c r="C198" s="5" t="s">
        <v>31</v>
      </c>
      <c r="D198" s="5" t="s">
        <v>213</v>
      </c>
      <c r="E198" s="18">
        <v>240</v>
      </c>
      <c r="F198" s="29">
        <v>619925</v>
      </c>
      <c r="G198" s="29">
        <v>619925</v>
      </c>
    </row>
    <row r="199" spans="1:7" ht="24">
      <c r="A199" s="14" t="s">
        <v>249</v>
      </c>
      <c r="B199" s="53" t="s">
        <v>6</v>
      </c>
      <c r="C199" s="54" t="s">
        <v>31</v>
      </c>
      <c r="D199" s="54" t="s">
        <v>247</v>
      </c>
      <c r="E199" s="41"/>
      <c r="F199" s="26">
        <f aca="true" t="shared" si="39" ref="F199:G200">F200</f>
        <v>35075</v>
      </c>
      <c r="G199" s="26">
        <f t="shared" si="39"/>
        <v>35075</v>
      </c>
    </row>
    <row r="200" spans="1:7" ht="24">
      <c r="A200" s="44" t="s">
        <v>65</v>
      </c>
      <c r="B200" s="4" t="s">
        <v>6</v>
      </c>
      <c r="C200" s="5" t="s">
        <v>31</v>
      </c>
      <c r="D200" s="5" t="s">
        <v>247</v>
      </c>
      <c r="E200" s="18">
        <v>200</v>
      </c>
      <c r="F200" s="28">
        <f t="shared" si="39"/>
        <v>35075</v>
      </c>
      <c r="G200" s="28">
        <f t="shared" si="39"/>
        <v>35075</v>
      </c>
    </row>
    <row r="201" spans="1:7" ht="24">
      <c r="A201" s="44" t="s">
        <v>66</v>
      </c>
      <c r="B201" s="4" t="s">
        <v>6</v>
      </c>
      <c r="C201" s="5" t="s">
        <v>31</v>
      </c>
      <c r="D201" s="5" t="s">
        <v>247</v>
      </c>
      <c r="E201" s="18">
        <v>240</v>
      </c>
      <c r="F201" s="29">
        <v>35075</v>
      </c>
      <c r="G201" s="29">
        <v>35075</v>
      </c>
    </row>
    <row r="202" spans="1:7" ht="15">
      <c r="A202" s="14" t="s">
        <v>73</v>
      </c>
      <c r="B202" s="53" t="s">
        <v>6</v>
      </c>
      <c r="C202" s="54" t="s">
        <v>31</v>
      </c>
      <c r="D202" s="54" t="s">
        <v>186</v>
      </c>
      <c r="E202" s="18"/>
      <c r="F202" s="26">
        <f aca="true" t="shared" si="40" ref="F202:G203">F203</f>
        <v>1630000</v>
      </c>
      <c r="G202" s="26">
        <f t="shared" si="40"/>
        <v>1530000</v>
      </c>
    </row>
    <row r="203" spans="1:7" ht="24">
      <c r="A203" s="44" t="s">
        <v>65</v>
      </c>
      <c r="B203" s="4" t="s">
        <v>6</v>
      </c>
      <c r="C203" s="5" t="s">
        <v>31</v>
      </c>
      <c r="D203" s="5" t="s">
        <v>186</v>
      </c>
      <c r="E203" s="18">
        <v>200</v>
      </c>
      <c r="F203" s="28">
        <f t="shared" si="40"/>
        <v>1630000</v>
      </c>
      <c r="G203" s="28">
        <f t="shared" si="40"/>
        <v>1530000</v>
      </c>
    </row>
    <row r="204" spans="1:7" ht="24">
      <c r="A204" s="44" t="s">
        <v>66</v>
      </c>
      <c r="B204" s="4" t="s">
        <v>6</v>
      </c>
      <c r="C204" s="5" t="s">
        <v>31</v>
      </c>
      <c r="D204" s="5" t="s">
        <v>186</v>
      </c>
      <c r="E204" s="18">
        <v>240</v>
      </c>
      <c r="F204" s="29">
        <v>1630000</v>
      </c>
      <c r="G204" s="29">
        <v>1530000</v>
      </c>
    </row>
    <row r="205" spans="1:7" ht="15">
      <c r="A205" s="14" t="s">
        <v>264</v>
      </c>
      <c r="B205" s="54" t="s">
        <v>6</v>
      </c>
      <c r="C205" s="54" t="s">
        <v>31</v>
      </c>
      <c r="D205" s="54" t="s">
        <v>263</v>
      </c>
      <c r="E205" s="41"/>
      <c r="F205" s="26">
        <f aca="true" t="shared" si="41" ref="F205:G206">F206</f>
        <v>224953</v>
      </c>
      <c r="G205" s="26">
        <f t="shared" si="41"/>
        <v>244953</v>
      </c>
    </row>
    <row r="206" spans="1:7" ht="24">
      <c r="A206" s="44" t="s">
        <v>65</v>
      </c>
      <c r="B206" s="4" t="s">
        <v>6</v>
      </c>
      <c r="C206" s="5" t="s">
        <v>31</v>
      </c>
      <c r="D206" s="5" t="s">
        <v>263</v>
      </c>
      <c r="E206" s="18">
        <v>200</v>
      </c>
      <c r="F206" s="28">
        <f t="shared" si="41"/>
        <v>224953</v>
      </c>
      <c r="G206" s="28">
        <f t="shared" si="41"/>
        <v>244953</v>
      </c>
    </row>
    <row r="207" spans="1:7" ht="24">
      <c r="A207" s="44" t="s">
        <v>66</v>
      </c>
      <c r="B207" s="4" t="s">
        <v>6</v>
      </c>
      <c r="C207" s="5" t="s">
        <v>31</v>
      </c>
      <c r="D207" s="5" t="s">
        <v>263</v>
      </c>
      <c r="E207" s="18">
        <v>240</v>
      </c>
      <c r="F207" s="29">
        <v>224953</v>
      </c>
      <c r="G207" s="29">
        <v>244953</v>
      </c>
    </row>
    <row r="208" spans="1:7" ht="24">
      <c r="A208" s="14" t="s">
        <v>250</v>
      </c>
      <c r="B208" s="53" t="s">
        <v>6</v>
      </c>
      <c r="C208" s="54" t="s">
        <v>31</v>
      </c>
      <c r="D208" s="54" t="s">
        <v>248</v>
      </c>
      <c r="E208" s="18"/>
      <c r="F208" s="26">
        <f aca="true" t="shared" si="42" ref="F208:G209">F209</f>
        <v>480047</v>
      </c>
      <c r="G208" s="26">
        <f t="shared" si="42"/>
        <v>480047</v>
      </c>
    </row>
    <row r="209" spans="1:7" ht="24">
      <c r="A209" s="44" t="s">
        <v>65</v>
      </c>
      <c r="B209" s="4" t="s">
        <v>6</v>
      </c>
      <c r="C209" s="5" t="s">
        <v>31</v>
      </c>
      <c r="D209" s="5" t="s">
        <v>248</v>
      </c>
      <c r="E209" s="18">
        <v>200</v>
      </c>
      <c r="F209" s="28">
        <f t="shared" si="42"/>
        <v>480047</v>
      </c>
      <c r="G209" s="28">
        <f t="shared" si="42"/>
        <v>480047</v>
      </c>
    </row>
    <row r="210" spans="1:7" ht="24">
      <c r="A210" s="44" t="s">
        <v>66</v>
      </c>
      <c r="B210" s="4" t="s">
        <v>6</v>
      </c>
      <c r="C210" s="5" t="s">
        <v>31</v>
      </c>
      <c r="D210" s="5" t="s">
        <v>248</v>
      </c>
      <c r="E210" s="18">
        <v>240</v>
      </c>
      <c r="F210" s="29">
        <v>480047</v>
      </c>
      <c r="G210" s="29">
        <v>480047</v>
      </c>
    </row>
    <row r="211" spans="1:7" ht="15">
      <c r="A211" s="14" t="s">
        <v>122</v>
      </c>
      <c r="B211" s="53" t="s">
        <v>6</v>
      </c>
      <c r="C211" s="54" t="s">
        <v>31</v>
      </c>
      <c r="D211" s="54" t="s">
        <v>187</v>
      </c>
      <c r="E211" s="18"/>
      <c r="F211" s="26">
        <f aca="true" t="shared" si="43" ref="F211:G212">F212</f>
        <v>5755000</v>
      </c>
      <c r="G211" s="26">
        <f t="shared" si="43"/>
        <v>5825000</v>
      </c>
    </row>
    <row r="212" spans="1:7" ht="24">
      <c r="A212" s="44" t="s">
        <v>65</v>
      </c>
      <c r="B212" s="4" t="s">
        <v>6</v>
      </c>
      <c r="C212" s="5" t="s">
        <v>31</v>
      </c>
      <c r="D212" s="5" t="s">
        <v>187</v>
      </c>
      <c r="E212" s="18">
        <v>200</v>
      </c>
      <c r="F212" s="28">
        <f t="shared" si="43"/>
        <v>5755000</v>
      </c>
      <c r="G212" s="28">
        <f t="shared" si="43"/>
        <v>5825000</v>
      </c>
    </row>
    <row r="213" spans="1:7" ht="24">
      <c r="A213" s="44" t="s">
        <v>66</v>
      </c>
      <c r="B213" s="4" t="s">
        <v>6</v>
      </c>
      <c r="C213" s="5" t="s">
        <v>31</v>
      </c>
      <c r="D213" s="5" t="s">
        <v>187</v>
      </c>
      <c r="E213" s="18">
        <v>240</v>
      </c>
      <c r="F213" s="29">
        <v>5755000</v>
      </c>
      <c r="G213" s="29">
        <v>5825000</v>
      </c>
    </row>
    <row r="214" spans="1:7" ht="24">
      <c r="A214" s="30" t="s">
        <v>290</v>
      </c>
      <c r="B214" s="53" t="s">
        <v>6</v>
      </c>
      <c r="C214" s="54" t="s">
        <v>31</v>
      </c>
      <c r="D214" s="54" t="s">
        <v>179</v>
      </c>
      <c r="E214" s="41"/>
      <c r="F214" s="26">
        <f aca="true" t="shared" si="44" ref="F214:G217">F215</f>
        <v>215000</v>
      </c>
      <c r="G214" s="26">
        <f t="shared" si="44"/>
        <v>215000</v>
      </c>
    </row>
    <row r="215" spans="1:7" ht="24">
      <c r="A215" s="52" t="s">
        <v>292</v>
      </c>
      <c r="B215" s="53" t="s">
        <v>6</v>
      </c>
      <c r="C215" s="54" t="s">
        <v>31</v>
      </c>
      <c r="D215" s="54" t="s">
        <v>294</v>
      </c>
      <c r="E215" s="41"/>
      <c r="F215" s="26">
        <f t="shared" si="44"/>
        <v>215000</v>
      </c>
      <c r="G215" s="26">
        <f t="shared" si="44"/>
        <v>215000</v>
      </c>
    </row>
    <row r="216" spans="1:7" ht="14.25" customHeight="1">
      <c r="A216" s="52" t="s">
        <v>182</v>
      </c>
      <c r="B216" s="53" t="s">
        <v>6</v>
      </c>
      <c r="C216" s="54" t="s">
        <v>31</v>
      </c>
      <c r="D216" s="54" t="s">
        <v>304</v>
      </c>
      <c r="E216" s="41"/>
      <c r="F216" s="26">
        <f t="shared" si="44"/>
        <v>215000</v>
      </c>
      <c r="G216" s="26">
        <f t="shared" si="44"/>
        <v>215000</v>
      </c>
    </row>
    <row r="217" spans="1:7" ht="24">
      <c r="A217" s="44" t="s">
        <v>65</v>
      </c>
      <c r="B217" s="4" t="s">
        <v>6</v>
      </c>
      <c r="C217" s="5" t="s">
        <v>31</v>
      </c>
      <c r="D217" s="5" t="s">
        <v>304</v>
      </c>
      <c r="E217" s="18">
        <v>200</v>
      </c>
      <c r="F217" s="28">
        <f t="shared" si="44"/>
        <v>215000</v>
      </c>
      <c r="G217" s="28">
        <f t="shared" si="44"/>
        <v>215000</v>
      </c>
    </row>
    <row r="218" spans="1:7" ht="24">
      <c r="A218" s="44" t="s">
        <v>66</v>
      </c>
      <c r="B218" s="4" t="s">
        <v>6</v>
      </c>
      <c r="C218" s="5" t="s">
        <v>31</v>
      </c>
      <c r="D218" s="5" t="s">
        <v>304</v>
      </c>
      <c r="E218" s="18">
        <v>240</v>
      </c>
      <c r="F218" s="29">
        <v>215000</v>
      </c>
      <c r="G218" s="29">
        <v>215000</v>
      </c>
    </row>
    <row r="219" spans="1:7" ht="15">
      <c r="A219" s="16" t="s">
        <v>32</v>
      </c>
      <c r="B219" s="2" t="s">
        <v>6</v>
      </c>
      <c r="C219" s="3" t="s">
        <v>33</v>
      </c>
      <c r="D219" s="9"/>
      <c r="E219" s="9"/>
      <c r="F219" s="25">
        <f aca="true" t="shared" si="45" ref="F219:G224">F220</f>
        <v>362000</v>
      </c>
      <c r="G219" s="25">
        <f t="shared" si="45"/>
        <v>363000</v>
      </c>
    </row>
    <row r="220" spans="1:7" ht="15">
      <c r="A220" s="38" t="s">
        <v>34</v>
      </c>
      <c r="B220" s="12" t="s">
        <v>6</v>
      </c>
      <c r="C220" s="13" t="s">
        <v>35</v>
      </c>
      <c r="D220" s="8"/>
      <c r="E220" s="8"/>
      <c r="F220" s="32">
        <f t="shared" si="45"/>
        <v>362000</v>
      </c>
      <c r="G220" s="32">
        <f t="shared" si="45"/>
        <v>363000</v>
      </c>
    </row>
    <row r="221" spans="1:7" ht="24">
      <c r="A221" s="30" t="s">
        <v>88</v>
      </c>
      <c r="B221" s="53" t="s">
        <v>6</v>
      </c>
      <c r="C221" s="54" t="s">
        <v>35</v>
      </c>
      <c r="D221" s="54" t="s">
        <v>190</v>
      </c>
      <c r="E221" s="54"/>
      <c r="F221" s="26">
        <f t="shared" si="45"/>
        <v>362000</v>
      </c>
      <c r="G221" s="26">
        <f t="shared" si="45"/>
        <v>363000</v>
      </c>
    </row>
    <row r="222" spans="1:7" ht="24">
      <c r="A222" s="51" t="s">
        <v>189</v>
      </c>
      <c r="B222" s="53" t="s">
        <v>6</v>
      </c>
      <c r="C222" s="54" t="s">
        <v>35</v>
      </c>
      <c r="D222" s="54" t="s">
        <v>191</v>
      </c>
      <c r="E222" s="54"/>
      <c r="F222" s="26">
        <f>F223+F226</f>
        <v>362000</v>
      </c>
      <c r="G222" s="26">
        <f>G223+G226</f>
        <v>363000</v>
      </c>
    </row>
    <row r="223" spans="1:7" ht="15">
      <c r="A223" s="51" t="s">
        <v>96</v>
      </c>
      <c r="B223" s="53" t="s">
        <v>6</v>
      </c>
      <c r="C223" s="54" t="s">
        <v>35</v>
      </c>
      <c r="D223" s="54" t="s">
        <v>192</v>
      </c>
      <c r="E223" s="5"/>
      <c r="F223" s="26">
        <f t="shared" si="45"/>
        <v>242000</v>
      </c>
      <c r="G223" s="26">
        <f t="shared" si="45"/>
        <v>243000</v>
      </c>
    </row>
    <row r="224" spans="1:7" ht="24">
      <c r="A224" s="44" t="s">
        <v>65</v>
      </c>
      <c r="B224" s="4" t="s">
        <v>6</v>
      </c>
      <c r="C224" s="5" t="s">
        <v>35</v>
      </c>
      <c r="D224" s="5" t="s">
        <v>192</v>
      </c>
      <c r="E224" s="5" t="s">
        <v>57</v>
      </c>
      <c r="F224" s="28">
        <f t="shared" si="45"/>
        <v>242000</v>
      </c>
      <c r="G224" s="28">
        <f t="shared" si="45"/>
        <v>243000</v>
      </c>
    </row>
    <row r="225" spans="1:7" ht="24">
      <c r="A225" s="44" t="s">
        <v>66</v>
      </c>
      <c r="B225" s="4" t="s">
        <v>6</v>
      </c>
      <c r="C225" s="5" t="s">
        <v>35</v>
      </c>
      <c r="D225" s="5" t="s">
        <v>192</v>
      </c>
      <c r="E225" s="5" t="s">
        <v>58</v>
      </c>
      <c r="F225" s="29">
        <v>242000</v>
      </c>
      <c r="G225" s="29">
        <v>243000</v>
      </c>
    </row>
    <row r="226" spans="1:7" ht="15">
      <c r="A226" s="51" t="s">
        <v>193</v>
      </c>
      <c r="B226" s="53" t="s">
        <v>6</v>
      </c>
      <c r="C226" s="54" t="s">
        <v>35</v>
      </c>
      <c r="D226" s="54" t="s">
        <v>231</v>
      </c>
      <c r="E226" s="54"/>
      <c r="F226" s="26">
        <f aca="true" t="shared" si="46" ref="F226:G227">F227</f>
        <v>120000</v>
      </c>
      <c r="G226" s="26">
        <f t="shared" si="46"/>
        <v>120000</v>
      </c>
    </row>
    <row r="227" spans="1:7" ht="15">
      <c r="A227" s="46" t="s">
        <v>47</v>
      </c>
      <c r="B227" s="4" t="s">
        <v>6</v>
      </c>
      <c r="C227" s="5" t="s">
        <v>35</v>
      </c>
      <c r="D227" s="5" t="s">
        <v>231</v>
      </c>
      <c r="E227" s="5" t="s">
        <v>59</v>
      </c>
      <c r="F227" s="28">
        <f t="shared" si="46"/>
        <v>120000</v>
      </c>
      <c r="G227" s="28">
        <f t="shared" si="46"/>
        <v>120000</v>
      </c>
    </row>
    <row r="228" spans="1:7" ht="36">
      <c r="A228" s="6" t="s">
        <v>70</v>
      </c>
      <c r="B228" s="4" t="s">
        <v>6</v>
      </c>
      <c r="C228" s="5" t="s">
        <v>35</v>
      </c>
      <c r="D228" s="5" t="s">
        <v>231</v>
      </c>
      <c r="E228" s="5" t="s">
        <v>48</v>
      </c>
      <c r="F228" s="29">
        <v>120000</v>
      </c>
      <c r="G228" s="29">
        <v>120000</v>
      </c>
    </row>
    <row r="229" spans="1:7" ht="15">
      <c r="A229" s="1" t="s">
        <v>36</v>
      </c>
      <c r="B229" s="2" t="s">
        <v>6</v>
      </c>
      <c r="C229" s="3" t="s">
        <v>37</v>
      </c>
      <c r="D229" s="9"/>
      <c r="E229" s="9"/>
      <c r="F229" s="25">
        <f aca="true" t="shared" si="47" ref="F229:G230">F230</f>
        <v>14017092</v>
      </c>
      <c r="G229" s="25">
        <f t="shared" si="47"/>
        <v>12523092</v>
      </c>
    </row>
    <row r="230" spans="1:7" ht="15">
      <c r="A230" s="38" t="s">
        <v>38</v>
      </c>
      <c r="B230" s="12" t="s">
        <v>6</v>
      </c>
      <c r="C230" s="13" t="s">
        <v>39</v>
      </c>
      <c r="D230" s="8"/>
      <c r="E230" s="8"/>
      <c r="F230" s="32">
        <f t="shared" si="47"/>
        <v>14017092</v>
      </c>
      <c r="G230" s="32">
        <f t="shared" si="47"/>
        <v>12523092</v>
      </c>
    </row>
    <row r="231" spans="1:7" ht="24">
      <c r="A231" s="30" t="s">
        <v>195</v>
      </c>
      <c r="B231" s="53" t="s">
        <v>6</v>
      </c>
      <c r="C231" s="54" t="s">
        <v>39</v>
      </c>
      <c r="D231" s="54" t="s">
        <v>194</v>
      </c>
      <c r="E231" s="5"/>
      <c r="F231" s="26">
        <f>F232</f>
        <v>14017092</v>
      </c>
      <c r="G231" s="26">
        <f>G232</f>
        <v>12523092</v>
      </c>
    </row>
    <row r="232" spans="1:7" ht="23.25" customHeight="1">
      <c r="A232" s="51" t="s">
        <v>278</v>
      </c>
      <c r="B232" s="53" t="s">
        <v>6</v>
      </c>
      <c r="C232" s="54" t="s">
        <v>39</v>
      </c>
      <c r="D232" s="54" t="s">
        <v>276</v>
      </c>
      <c r="E232" s="5"/>
      <c r="F232" s="26">
        <f>F233+F240+F243</f>
        <v>14017092</v>
      </c>
      <c r="G232" s="26">
        <f>G233+G240+G243</f>
        <v>12523092</v>
      </c>
    </row>
    <row r="233" spans="1:7" ht="23.25" customHeight="1">
      <c r="A233" s="51" t="s">
        <v>81</v>
      </c>
      <c r="B233" s="53" t="s">
        <v>6</v>
      </c>
      <c r="C233" s="54" t="s">
        <v>39</v>
      </c>
      <c r="D233" s="54" t="s">
        <v>280</v>
      </c>
      <c r="E233" s="54"/>
      <c r="F233" s="26">
        <f>F234+F236+F238</f>
        <v>8562092</v>
      </c>
      <c r="G233" s="26">
        <f>G234+G236+G238</f>
        <v>8403092</v>
      </c>
    </row>
    <row r="234" spans="1:7" ht="23.25" customHeight="1">
      <c r="A234" s="6" t="s">
        <v>82</v>
      </c>
      <c r="B234" s="4" t="s">
        <v>6</v>
      </c>
      <c r="C234" s="5" t="s">
        <v>39</v>
      </c>
      <c r="D234" s="5" t="s">
        <v>280</v>
      </c>
      <c r="E234" s="5" t="s">
        <v>54</v>
      </c>
      <c r="F234" s="28">
        <f aca="true" t="shared" si="48" ref="F234:G234">F235</f>
        <v>6799092</v>
      </c>
      <c r="G234" s="28">
        <f t="shared" si="48"/>
        <v>6799092</v>
      </c>
    </row>
    <row r="235" spans="1:7" ht="23.25" customHeight="1">
      <c r="A235" s="6" t="s">
        <v>83</v>
      </c>
      <c r="B235" s="4" t="s">
        <v>6</v>
      </c>
      <c r="C235" s="5" t="s">
        <v>39</v>
      </c>
      <c r="D235" s="5" t="s">
        <v>280</v>
      </c>
      <c r="E235" s="5" t="s">
        <v>84</v>
      </c>
      <c r="F235" s="29">
        <v>6799092</v>
      </c>
      <c r="G235" s="29">
        <v>6799092</v>
      </c>
    </row>
    <row r="236" spans="1:7" ht="23.25" customHeight="1">
      <c r="A236" s="44" t="s">
        <v>65</v>
      </c>
      <c r="B236" s="4" t="s">
        <v>6</v>
      </c>
      <c r="C236" s="5" t="s">
        <v>39</v>
      </c>
      <c r="D236" s="5" t="s">
        <v>280</v>
      </c>
      <c r="E236" s="5" t="s">
        <v>57</v>
      </c>
      <c r="F236" s="28">
        <f>F237</f>
        <v>1756000</v>
      </c>
      <c r="G236" s="28">
        <f>G237</f>
        <v>1596000</v>
      </c>
    </row>
    <row r="237" spans="1:7" ht="23.25" customHeight="1">
      <c r="A237" s="44" t="s">
        <v>66</v>
      </c>
      <c r="B237" s="4" t="s">
        <v>6</v>
      </c>
      <c r="C237" s="5" t="s">
        <v>39</v>
      </c>
      <c r="D237" s="5" t="s">
        <v>280</v>
      </c>
      <c r="E237" s="5" t="s">
        <v>58</v>
      </c>
      <c r="F237" s="29">
        <v>1756000</v>
      </c>
      <c r="G237" s="29">
        <v>1596000</v>
      </c>
    </row>
    <row r="238" spans="1:7" ht="23.25" customHeight="1">
      <c r="A238" s="46" t="s">
        <v>47</v>
      </c>
      <c r="B238" s="4" t="s">
        <v>6</v>
      </c>
      <c r="C238" s="5" t="s">
        <v>39</v>
      </c>
      <c r="D238" s="5" t="s">
        <v>280</v>
      </c>
      <c r="E238" s="4" t="s">
        <v>59</v>
      </c>
      <c r="F238" s="28">
        <f aca="true" t="shared" si="49" ref="F238:G238">F239</f>
        <v>7000</v>
      </c>
      <c r="G238" s="28">
        <f t="shared" si="49"/>
        <v>8000</v>
      </c>
    </row>
    <row r="239" spans="1:7" ht="23.25" customHeight="1">
      <c r="A239" s="46" t="s">
        <v>67</v>
      </c>
      <c r="B239" s="4" t="s">
        <v>6</v>
      </c>
      <c r="C239" s="5" t="s">
        <v>39</v>
      </c>
      <c r="D239" s="5" t="s">
        <v>280</v>
      </c>
      <c r="E239" s="4" t="s">
        <v>60</v>
      </c>
      <c r="F239" s="29">
        <v>7000</v>
      </c>
      <c r="G239" s="29">
        <v>8000</v>
      </c>
    </row>
    <row r="240" spans="1:7" ht="16.5" customHeight="1">
      <c r="A240" s="51" t="s">
        <v>92</v>
      </c>
      <c r="B240" s="53" t="s">
        <v>6</v>
      </c>
      <c r="C240" s="54" t="s">
        <v>39</v>
      </c>
      <c r="D240" s="54" t="s">
        <v>277</v>
      </c>
      <c r="E240" s="5"/>
      <c r="F240" s="26">
        <f aca="true" t="shared" si="50" ref="F240:G241">F241</f>
        <v>4655000</v>
      </c>
      <c r="G240" s="26">
        <f t="shared" si="50"/>
        <v>3170000</v>
      </c>
    </row>
    <row r="241" spans="1:7" ht="24">
      <c r="A241" s="44" t="s">
        <v>65</v>
      </c>
      <c r="B241" s="4" t="s">
        <v>6</v>
      </c>
      <c r="C241" s="5" t="s">
        <v>39</v>
      </c>
      <c r="D241" s="5" t="s">
        <v>277</v>
      </c>
      <c r="E241" s="5" t="s">
        <v>57</v>
      </c>
      <c r="F241" s="28">
        <f t="shared" si="50"/>
        <v>4655000</v>
      </c>
      <c r="G241" s="28">
        <f t="shared" si="50"/>
        <v>3170000</v>
      </c>
    </row>
    <row r="242" spans="1:7" ht="24">
      <c r="A242" s="44" t="s">
        <v>66</v>
      </c>
      <c r="B242" s="4" t="s">
        <v>6</v>
      </c>
      <c r="C242" s="5" t="s">
        <v>39</v>
      </c>
      <c r="D242" s="5" t="s">
        <v>277</v>
      </c>
      <c r="E242" s="5" t="s">
        <v>58</v>
      </c>
      <c r="F242" s="29">
        <v>4655000</v>
      </c>
      <c r="G242" s="29">
        <v>3170000</v>
      </c>
    </row>
    <row r="243" spans="1:7" ht="15" customHeight="1">
      <c r="A243" s="51" t="s">
        <v>93</v>
      </c>
      <c r="B243" s="53" t="s">
        <v>6</v>
      </c>
      <c r="C243" s="54" t="s">
        <v>39</v>
      </c>
      <c r="D243" s="54" t="s">
        <v>279</v>
      </c>
      <c r="E243" s="5"/>
      <c r="F243" s="26">
        <f aca="true" t="shared" si="51" ref="F243:G243">F244</f>
        <v>800000</v>
      </c>
      <c r="G243" s="26">
        <f t="shared" si="51"/>
        <v>950000</v>
      </c>
    </row>
    <row r="244" spans="1:7" ht="24">
      <c r="A244" s="44" t="s">
        <v>65</v>
      </c>
      <c r="B244" s="4" t="s">
        <v>6</v>
      </c>
      <c r="C244" s="5" t="s">
        <v>39</v>
      </c>
      <c r="D244" s="5" t="s">
        <v>279</v>
      </c>
      <c r="E244" s="5" t="s">
        <v>57</v>
      </c>
      <c r="F244" s="28">
        <f>F245</f>
        <v>800000</v>
      </c>
      <c r="G244" s="28">
        <f>G245</f>
        <v>950000</v>
      </c>
    </row>
    <row r="245" spans="1:7" ht="24">
      <c r="A245" s="44" t="s">
        <v>66</v>
      </c>
      <c r="B245" s="4" t="s">
        <v>6</v>
      </c>
      <c r="C245" s="5" t="s">
        <v>39</v>
      </c>
      <c r="D245" s="5" t="s">
        <v>279</v>
      </c>
      <c r="E245" s="5" t="s">
        <v>58</v>
      </c>
      <c r="F245" s="29">
        <v>800000</v>
      </c>
      <c r="G245" s="29">
        <v>950000</v>
      </c>
    </row>
    <row r="246" spans="1:7" ht="15">
      <c r="A246" s="1" t="s">
        <v>40</v>
      </c>
      <c r="B246" s="2" t="s">
        <v>6</v>
      </c>
      <c r="C246" s="3" t="s">
        <v>41</v>
      </c>
      <c r="D246" s="9"/>
      <c r="E246" s="9"/>
      <c r="F246" s="25">
        <f>F247</f>
        <v>12526000</v>
      </c>
      <c r="G246" s="25">
        <f>G247</f>
        <v>12528000</v>
      </c>
    </row>
    <row r="247" spans="1:7" ht="15">
      <c r="A247" s="39" t="s">
        <v>42</v>
      </c>
      <c r="B247" s="15" t="s">
        <v>6</v>
      </c>
      <c r="C247" s="8" t="s">
        <v>43</v>
      </c>
      <c r="D247" s="8"/>
      <c r="E247" s="8"/>
      <c r="F247" s="32">
        <f>F248+F269+F274</f>
        <v>12526000</v>
      </c>
      <c r="G247" s="32">
        <f>G248+G269+G274</f>
        <v>12528000</v>
      </c>
    </row>
    <row r="248" spans="1:7" ht="24">
      <c r="A248" s="30" t="s">
        <v>75</v>
      </c>
      <c r="B248" s="53" t="s">
        <v>6</v>
      </c>
      <c r="C248" s="54" t="s">
        <v>43</v>
      </c>
      <c r="D248" s="54" t="s">
        <v>197</v>
      </c>
      <c r="E248" s="5"/>
      <c r="F248" s="26">
        <f>F249+F259</f>
        <v>12446000</v>
      </c>
      <c r="G248" s="26">
        <f>G249+G259</f>
        <v>12448000</v>
      </c>
    </row>
    <row r="249" spans="1:7" ht="36">
      <c r="A249" s="30" t="s">
        <v>196</v>
      </c>
      <c r="B249" s="53" t="s">
        <v>6</v>
      </c>
      <c r="C249" s="54" t="s">
        <v>43</v>
      </c>
      <c r="D249" s="54" t="s">
        <v>198</v>
      </c>
      <c r="E249" s="5"/>
      <c r="F249" s="26">
        <f>+F250</f>
        <v>227000</v>
      </c>
      <c r="G249" s="26">
        <f>+G250</f>
        <v>229000</v>
      </c>
    </row>
    <row r="250" spans="1:7" ht="24">
      <c r="A250" s="14" t="s">
        <v>204</v>
      </c>
      <c r="B250" s="53" t="s">
        <v>6</v>
      </c>
      <c r="C250" s="54" t="s">
        <v>43</v>
      </c>
      <c r="D250" s="54" t="s">
        <v>199</v>
      </c>
      <c r="E250" s="5"/>
      <c r="F250" s="26">
        <f>F251+F256</f>
        <v>227000</v>
      </c>
      <c r="G250" s="26">
        <f>G251+G256</f>
        <v>229000</v>
      </c>
    </row>
    <row r="251" spans="1:7" ht="27" customHeight="1">
      <c r="A251" s="14" t="s">
        <v>281</v>
      </c>
      <c r="B251" s="53" t="s">
        <v>6</v>
      </c>
      <c r="C251" s="54" t="s">
        <v>43</v>
      </c>
      <c r="D251" s="54" t="s">
        <v>305</v>
      </c>
      <c r="E251" s="5"/>
      <c r="F251" s="26">
        <f>F252+F254</f>
        <v>28000</v>
      </c>
      <c r="G251" s="26">
        <f>G252+G254</f>
        <v>30000</v>
      </c>
    </row>
    <row r="252" spans="1:7" ht="24">
      <c r="A252" s="44" t="s">
        <v>65</v>
      </c>
      <c r="B252" s="4" t="s">
        <v>6</v>
      </c>
      <c r="C252" s="5" t="s">
        <v>43</v>
      </c>
      <c r="D252" s="5" t="s">
        <v>305</v>
      </c>
      <c r="E252" s="5" t="s">
        <v>57</v>
      </c>
      <c r="F252" s="28">
        <f aca="true" t="shared" si="52" ref="F252:G252">F253</f>
        <v>5000</v>
      </c>
      <c r="G252" s="28">
        <f t="shared" si="52"/>
        <v>7000</v>
      </c>
    </row>
    <row r="253" spans="1:7" ht="24">
      <c r="A253" s="44" t="s">
        <v>66</v>
      </c>
      <c r="B253" s="4" t="s">
        <v>6</v>
      </c>
      <c r="C253" s="5" t="s">
        <v>43</v>
      </c>
      <c r="D253" s="5" t="s">
        <v>305</v>
      </c>
      <c r="E253" s="5" t="s">
        <v>58</v>
      </c>
      <c r="F253" s="29">
        <v>5000</v>
      </c>
      <c r="G253" s="29">
        <v>7000</v>
      </c>
    </row>
    <row r="254" spans="1:7" ht="15">
      <c r="A254" s="49" t="s">
        <v>101</v>
      </c>
      <c r="B254" s="4" t="s">
        <v>6</v>
      </c>
      <c r="C254" s="5" t="s">
        <v>43</v>
      </c>
      <c r="D254" s="5" t="s">
        <v>305</v>
      </c>
      <c r="E254" s="5" t="s">
        <v>100</v>
      </c>
      <c r="F254" s="28">
        <f>F255</f>
        <v>23000</v>
      </c>
      <c r="G254" s="28">
        <f>G255</f>
        <v>23000</v>
      </c>
    </row>
    <row r="255" spans="1:7" ht="15">
      <c r="A255" s="49" t="s">
        <v>102</v>
      </c>
      <c r="B255" s="4" t="s">
        <v>6</v>
      </c>
      <c r="C255" s="5" t="s">
        <v>43</v>
      </c>
      <c r="D255" s="5" t="s">
        <v>305</v>
      </c>
      <c r="E255" s="5" t="s">
        <v>99</v>
      </c>
      <c r="F255" s="29">
        <v>23000</v>
      </c>
      <c r="G255" s="29">
        <v>23000</v>
      </c>
    </row>
    <row r="256" spans="1:7" ht="24">
      <c r="A256" s="14" t="s">
        <v>205</v>
      </c>
      <c r="B256" s="53" t="s">
        <v>6</v>
      </c>
      <c r="C256" s="54" t="s">
        <v>43</v>
      </c>
      <c r="D256" s="54" t="s">
        <v>306</v>
      </c>
      <c r="E256" s="54"/>
      <c r="F256" s="26">
        <f>F257</f>
        <v>199000</v>
      </c>
      <c r="G256" s="26">
        <f>G257</f>
        <v>199000</v>
      </c>
    </row>
    <row r="257" spans="1:7" ht="24">
      <c r="A257" s="44" t="s">
        <v>65</v>
      </c>
      <c r="B257" s="4" t="s">
        <v>6</v>
      </c>
      <c r="C257" s="5" t="s">
        <v>43</v>
      </c>
      <c r="D257" s="5" t="s">
        <v>306</v>
      </c>
      <c r="E257" s="5" t="s">
        <v>57</v>
      </c>
      <c r="F257" s="28">
        <f aca="true" t="shared" si="53" ref="F257:G257">F258</f>
        <v>199000</v>
      </c>
      <c r="G257" s="28">
        <f t="shared" si="53"/>
        <v>199000</v>
      </c>
    </row>
    <row r="258" spans="1:7" ht="24">
      <c r="A258" s="44" t="s">
        <v>66</v>
      </c>
      <c r="B258" s="4" t="s">
        <v>6</v>
      </c>
      <c r="C258" s="5" t="s">
        <v>43</v>
      </c>
      <c r="D258" s="5" t="s">
        <v>306</v>
      </c>
      <c r="E258" s="5" t="s">
        <v>58</v>
      </c>
      <c r="F258" s="29">
        <v>199000</v>
      </c>
      <c r="G258" s="29">
        <v>199000</v>
      </c>
    </row>
    <row r="259" spans="1:7" ht="24">
      <c r="A259" s="30" t="s">
        <v>200</v>
      </c>
      <c r="B259" s="53" t="s">
        <v>6</v>
      </c>
      <c r="C259" s="54" t="s">
        <v>43</v>
      </c>
      <c r="D259" s="54" t="s">
        <v>201</v>
      </c>
      <c r="E259" s="5"/>
      <c r="F259" s="26">
        <f>F260</f>
        <v>12219000</v>
      </c>
      <c r="G259" s="26">
        <f>G260</f>
        <v>12219000</v>
      </c>
    </row>
    <row r="260" spans="1:7" ht="24">
      <c r="A260" s="52" t="s">
        <v>202</v>
      </c>
      <c r="B260" s="53" t="s">
        <v>6</v>
      </c>
      <c r="C260" s="54" t="s">
        <v>43</v>
      </c>
      <c r="D260" s="54" t="s">
        <v>234</v>
      </c>
      <c r="E260" s="5"/>
      <c r="F260" s="26">
        <f>F261+F266</f>
        <v>12219000</v>
      </c>
      <c r="G260" s="26">
        <f>G261+G266</f>
        <v>12219000</v>
      </c>
    </row>
    <row r="261" spans="1:7" ht="15">
      <c r="A261" s="14" t="s">
        <v>203</v>
      </c>
      <c r="B261" s="53" t="s">
        <v>6</v>
      </c>
      <c r="C261" s="54" t="s">
        <v>43</v>
      </c>
      <c r="D261" s="54" t="s">
        <v>307</v>
      </c>
      <c r="E261" s="5"/>
      <c r="F261" s="26">
        <f>F262+F264</f>
        <v>219000</v>
      </c>
      <c r="G261" s="26">
        <f>G262+G264</f>
        <v>219000</v>
      </c>
    </row>
    <row r="262" spans="1:7" ht="24">
      <c r="A262" s="44" t="s">
        <v>65</v>
      </c>
      <c r="B262" s="4" t="s">
        <v>6</v>
      </c>
      <c r="C262" s="5" t="s">
        <v>43</v>
      </c>
      <c r="D262" s="5" t="s">
        <v>307</v>
      </c>
      <c r="E262" s="5" t="s">
        <v>57</v>
      </c>
      <c r="F262" s="28">
        <f aca="true" t="shared" si="54" ref="F262:G262">F263</f>
        <v>84000</v>
      </c>
      <c r="G262" s="28">
        <f t="shared" si="54"/>
        <v>84000</v>
      </c>
    </row>
    <row r="263" spans="1:7" ht="24">
      <c r="A263" s="44" t="s">
        <v>66</v>
      </c>
      <c r="B263" s="4" t="s">
        <v>6</v>
      </c>
      <c r="C263" s="5" t="s">
        <v>43</v>
      </c>
      <c r="D263" s="5" t="s">
        <v>307</v>
      </c>
      <c r="E263" s="5" t="s">
        <v>58</v>
      </c>
      <c r="F263" s="29">
        <v>84000</v>
      </c>
      <c r="G263" s="29">
        <v>84000</v>
      </c>
    </row>
    <row r="264" spans="1:7" ht="15">
      <c r="A264" s="49" t="s">
        <v>101</v>
      </c>
      <c r="B264" s="5" t="s">
        <v>6</v>
      </c>
      <c r="C264" s="5" t="s">
        <v>43</v>
      </c>
      <c r="D264" s="5" t="s">
        <v>307</v>
      </c>
      <c r="E264" s="5" t="s">
        <v>100</v>
      </c>
      <c r="F264" s="28">
        <f aca="true" t="shared" si="55" ref="F264:G264">F265</f>
        <v>135000</v>
      </c>
      <c r="G264" s="28">
        <f t="shared" si="55"/>
        <v>135000</v>
      </c>
    </row>
    <row r="265" spans="1:7" ht="15">
      <c r="A265" s="49" t="s">
        <v>102</v>
      </c>
      <c r="B265" s="5" t="s">
        <v>6</v>
      </c>
      <c r="C265" s="5" t="s">
        <v>43</v>
      </c>
      <c r="D265" s="5" t="s">
        <v>307</v>
      </c>
      <c r="E265" s="5" t="s">
        <v>99</v>
      </c>
      <c r="F265" s="29">
        <v>135000</v>
      </c>
      <c r="G265" s="29">
        <v>135000</v>
      </c>
    </row>
    <row r="266" spans="1:7" ht="15">
      <c r="A266" s="52" t="s">
        <v>214</v>
      </c>
      <c r="B266" s="53" t="s">
        <v>6</v>
      </c>
      <c r="C266" s="54" t="s">
        <v>43</v>
      </c>
      <c r="D266" s="54" t="s">
        <v>308</v>
      </c>
      <c r="E266" s="54"/>
      <c r="F266" s="26">
        <f aca="true" t="shared" si="56" ref="F266:G267">F267</f>
        <v>12000000</v>
      </c>
      <c r="G266" s="26">
        <f t="shared" si="56"/>
        <v>12000000</v>
      </c>
    </row>
    <row r="267" spans="1:7" ht="24">
      <c r="A267" s="44" t="s">
        <v>65</v>
      </c>
      <c r="B267" s="4" t="s">
        <v>6</v>
      </c>
      <c r="C267" s="5" t="s">
        <v>43</v>
      </c>
      <c r="D267" s="5" t="s">
        <v>308</v>
      </c>
      <c r="E267" s="5" t="s">
        <v>57</v>
      </c>
      <c r="F267" s="28">
        <f t="shared" si="56"/>
        <v>12000000</v>
      </c>
      <c r="G267" s="28">
        <f t="shared" si="56"/>
        <v>12000000</v>
      </c>
    </row>
    <row r="268" spans="1:7" ht="24">
      <c r="A268" s="44" t="s">
        <v>66</v>
      </c>
      <c r="B268" s="4" t="s">
        <v>6</v>
      </c>
      <c r="C268" s="5" t="s">
        <v>43</v>
      </c>
      <c r="D268" s="5" t="s">
        <v>308</v>
      </c>
      <c r="E268" s="5" t="s">
        <v>58</v>
      </c>
      <c r="F268" s="29">
        <v>12000000</v>
      </c>
      <c r="G268" s="29">
        <v>12000000</v>
      </c>
    </row>
    <row r="269" spans="1:7" ht="24">
      <c r="A269" s="30" t="s">
        <v>290</v>
      </c>
      <c r="B269" s="55" t="s">
        <v>6</v>
      </c>
      <c r="C269" s="53" t="s">
        <v>43</v>
      </c>
      <c r="D269" s="53" t="s">
        <v>179</v>
      </c>
      <c r="E269" s="53"/>
      <c r="F269" s="26">
        <f aca="true" t="shared" si="57" ref="F269:G272">F270</f>
        <v>5000</v>
      </c>
      <c r="G269" s="26">
        <f t="shared" si="57"/>
        <v>5000</v>
      </c>
    </row>
    <row r="270" spans="1:7" ht="24">
      <c r="A270" s="52" t="s">
        <v>292</v>
      </c>
      <c r="B270" s="55" t="s">
        <v>6</v>
      </c>
      <c r="C270" s="53" t="s">
        <v>43</v>
      </c>
      <c r="D270" s="53" t="s">
        <v>294</v>
      </c>
      <c r="E270" s="53"/>
      <c r="F270" s="26">
        <f t="shared" si="57"/>
        <v>5000</v>
      </c>
      <c r="G270" s="26">
        <f t="shared" si="57"/>
        <v>5000</v>
      </c>
    </row>
    <row r="271" spans="1:7" ht="15">
      <c r="A271" s="52" t="s">
        <v>301</v>
      </c>
      <c r="B271" s="55" t="s">
        <v>6</v>
      </c>
      <c r="C271" s="53" t="s">
        <v>43</v>
      </c>
      <c r="D271" s="53" t="s">
        <v>298</v>
      </c>
      <c r="E271" s="53"/>
      <c r="F271" s="26">
        <f t="shared" si="57"/>
        <v>5000</v>
      </c>
      <c r="G271" s="26">
        <f t="shared" si="57"/>
        <v>5000</v>
      </c>
    </row>
    <row r="272" spans="1:7" ht="15">
      <c r="A272" s="75" t="s">
        <v>101</v>
      </c>
      <c r="B272" s="27" t="s">
        <v>6</v>
      </c>
      <c r="C272" s="4" t="s">
        <v>43</v>
      </c>
      <c r="D272" s="4" t="s">
        <v>298</v>
      </c>
      <c r="E272" s="5" t="s">
        <v>100</v>
      </c>
      <c r="F272" s="28">
        <f t="shared" si="57"/>
        <v>5000</v>
      </c>
      <c r="G272" s="28">
        <f t="shared" si="57"/>
        <v>5000</v>
      </c>
    </row>
    <row r="273" spans="1:7" ht="15">
      <c r="A273" s="75" t="s">
        <v>102</v>
      </c>
      <c r="B273" s="27" t="s">
        <v>6</v>
      </c>
      <c r="C273" s="4" t="s">
        <v>43</v>
      </c>
      <c r="D273" s="4" t="s">
        <v>298</v>
      </c>
      <c r="E273" s="5" t="s">
        <v>99</v>
      </c>
      <c r="F273" s="29">
        <v>5000</v>
      </c>
      <c r="G273" s="29">
        <v>5000</v>
      </c>
    </row>
    <row r="274" spans="1:7" ht="84">
      <c r="A274" s="30" t="s">
        <v>49</v>
      </c>
      <c r="B274" s="53" t="s">
        <v>6</v>
      </c>
      <c r="C274" s="54" t="s">
        <v>43</v>
      </c>
      <c r="D274" s="54" t="s">
        <v>206</v>
      </c>
      <c r="E274" s="5"/>
      <c r="F274" s="28">
        <f aca="true" t="shared" si="58" ref="F274:G276">F275</f>
        <v>75000</v>
      </c>
      <c r="G274" s="28">
        <f t="shared" si="58"/>
        <v>75000</v>
      </c>
    </row>
    <row r="275" spans="1:7" ht="84">
      <c r="A275" s="62" t="s">
        <v>207</v>
      </c>
      <c r="B275" s="53" t="s">
        <v>6</v>
      </c>
      <c r="C275" s="54" t="s">
        <v>43</v>
      </c>
      <c r="D275" s="54" t="s">
        <v>232</v>
      </c>
      <c r="E275" s="5"/>
      <c r="F275" s="28">
        <f t="shared" si="58"/>
        <v>75000</v>
      </c>
      <c r="G275" s="28">
        <f t="shared" si="58"/>
        <v>75000</v>
      </c>
    </row>
    <row r="276" spans="1:7" ht="15">
      <c r="A276" s="44" t="s">
        <v>47</v>
      </c>
      <c r="B276" s="4" t="s">
        <v>6</v>
      </c>
      <c r="C276" s="5" t="s">
        <v>43</v>
      </c>
      <c r="D276" s="5" t="s">
        <v>232</v>
      </c>
      <c r="E276" s="5" t="s">
        <v>126</v>
      </c>
      <c r="F276" s="28">
        <f t="shared" si="58"/>
        <v>75000</v>
      </c>
      <c r="G276" s="28">
        <f t="shared" si="58"/>
        <v>75000</v>
      </c>
    </row>
    <row r="277" spans="1:7" ht="15">
      <c r="A277" s="44" t="s">
        <v>128</v>
      </c>
      <c r="B277" s="4" t="s">
        <v>6</v>
      </c>
      <c r="C277" s="5" t="s">
        <v>43</v>
      </c>
      <c r="D277" s="5" t="s">
        <v>232</v>
      </c>
      <c r="E277" s="5" t="s">
        <v>127</v>
      </c>
      <c r="F277" s="29">
        <v>75000</v>
      </c>
      <c r="G277" s="29">
        <v>75000</v>
      </c>
    </row>
    <row r="278" spans="1:7" ht="15">
      <c r="A278" s="1" t="s">
        <v>44</v>
      </c>
      <c r="B278" s="2" t="s">
        <v>6</v>
      </c>
      <c r="C278" s="3" t="s">
        <v>45</v>
      </c>
      <c r="D278" s="9"/>
      <c r="E278" s="9"/>
      <c r="F278" s="25">
        <f aca="true" t="shared" si="59" ref="F278:G280">F279</f>
        <v>6974642</v>
      </c>
      <c r="G278" s="25">
        <f t="shared" si="59"/>
        <v>6834642</v>
      </c>
    </row>
    <row r="279" spans="1:7" ht="15">
      <c r="A279" s="38" t="s">
        <v>97</v>
      </c>
      <c r="B279" s="12" t="s">
        <v>6</v>
      </c>
      <c r="C279" s="13" t="s">
        <v>46</v>
      </c>
      <c r="D279" s="8"/>
      <c r="E279" s="8"/>
      <c r="F279" s="32">
        <f t="shared" si="59"/>
        <v>6974642</v>
      </c>
      <c r="G279" s="32">
        <f t="shared" si="59"/>
        <v>6834642</v>
      </c>
    </row>
    <row r="280" spans="1:7" ht="36">
      <c r="A280" s="30" t="s">
        <v>76</v>
      </c>
      <c r="B280" s="53" t="s">
        <v>6</v>
      </c>
      <c r="C280" s="54" t="s">
        <v>46</v>
      </c>
      <c r="D280" s="54" t="s">
        <v>208</v>
      </c>
      <c r="E280" s="5"/>
      <c r="F280" s="26">
        <f t="shared" si="59"/>
        <v>6974642</v>
      </c>
      <c r="G280" s="26">
        <f t="shared" si="59"/>
        <v>6834642</v>
      </c>
    </row>
    <row r="281" spans="1:7" ht="36">
      <c r="A281" s="63" t="s">
        <v>282</v>
      </c>
      <c r="B281" s="53" t="s">
        <v>6</v>
      </c>
      <c r="C281" s="54" t="s">
        <v>46</v>
      </c>
      <c r="D281" s="54" t="s">
        <v>209</v>
      </c>
      <c r="E281" s="5"/>
      <c r="F281" s="26">
        <f>+F292+F289+F282</f>
        <v>6974642</v>
      </c>
      <c r="G281" s="26">
        <f>+G292+G289+G282</f>
        <v>6834642</v>
      </c>
    </row>
    <row r="282" spans="1:7" ht="24">
      <c r="A282" s="51" t="s">
        <v>81</v>
      </c>
      <c r="B282" s="53" t="s">
        <v>6</v>
      </c>
      <c r="C282" s="54" t="s">
        <v>46</v>
      </c>
      <c r="D282" s="54" t="s">
        <v>212</v>
      </c>
      <c r="E282" s="54"/>
      <c r="F282" s="26">
        <f>F283+F285+F287</f>
        <v>4052642</v>
      </c>
      <c r="G282" s="26">
        <f>G283+G285+G287</f>
        <v>4052642</v>
      </c>
    </row>
    <row r="283" spans="1:7" ht="48">
      <c r="A283" s="6" t="s">
        <v>82</v>
      </c>
      <c r="B283" s="4" t="s">
        <v>6</v>
      </c>
      <c r="C283" s="5" t="s">
        <v>46</v>
      </c>
      <c r="D283" s="5" t="s">
        <v>212</v>
      </c>
      <c r="E283" s="5" t="s">
        <v>54</v>
      </c>
      <c r="F283" s="28">
        <f>F284</f>
        <v>3342642</v>
      </c>
      <c r="G283" s="28">
        <f>G284</f>
        <v>3342642</v>
      </c>
    </row>
    <row r="284" spans="1:7" ht="15">
      <c r="A284" s="6" t="s">
        <v>83</v>
      </c>
      <c r="B284" s="4" t="s">
        <v>6</v>
      </c>
      <c r="C284" s="5" t="s">
        <v>46</v>
      </c>
      <c r="D284" s="5" t="s">
        <v>212</v>
      </c>
      <c r="E284" s="5" t="s">
        <v>84</v>
      </c>
      <c r="F284" s="29">
        <v>3342642</v>
      </c>
      <c r="G284" s="29">
        <v>3342642</v>
      </c>
    </row>
    <row r="285" spans="1:7" ht="24">
      <c r="A285" s="44" t="s">
        <v>65</v>
      </c>
      <c r="B285" s="4" t="s">
        <v>6</v>
      </c>
      <c r="C285" s="5" t="s">
        <v>46</v>
      </c>
      <c r="D285" s="5" t="s">
        <v>212</v>
      </c>
      <c r="E285" s="5" t="s">
        <v>57</v>
      </c>
      <c r="F285" s="64">
        <f>F286</f>
        <v>700000</v>
      </c>
      <c r="G285" s="64">
        <f>G286</f>
        <v>700000</v>
      </c>
    </row>
    <row r="286" spans="1:7" ht="24">
      <c r="A286" s="44" t="s">
        <v>66</v>
      </c>
      <c r="B286" s="4" t="s">
        <v>6</v>
      </c>
      <c r="C286" s="5" t="s">
        <v>46</v>
      </c>
      <c r="D286" s="5" t="s">
        <v>212</v>
      </c>
      <c r="E286" s="5" t="s">
        <v>58</v>
      </c>
      <c r="F286" s="29">
        <v>700000</v>
      </c>
      <c r="G286" s="29">
        <v>700000</v>
      </c>
    </row>
    <row r="287" spans="1:7" ht="15">
      <c r="A287" s="44" t="s">
        <v>47</v>
      </c>
      <c r="B287" s="4" t="s">
        <v>6</v>
      </c>
      <c r="C287" s="5" t="s">
        <v>46</v>
      </c>
      <c r="D287" s="5" t="s">
        <v>212</v>
      </c>
      <c r="E287" s="5">
        <v>800</v>
      </c>
      <c r="F287" s="64">
        <f>F288</f>
        <v>10000</v>
      </c>
      <c r="G287" s="64">
        <f>G288</f>
        <v>10000</v>
      </c>
    </row>
    <row r="288" spans="1:7" ht="15">
      <c r="A288" s="44" t="s">
        <v>67</v>
      </c>
      <c r="B288" s="4" t="s">
        <v>6</v>
      </c>
      <c r="C288" s="5" t="s">
        <v>46</v>
      </c>
      <c r="D288" s="5" t="s">
        <v>212</v>
      </c>
      <c r="E288" s="5" t="s">
        <v>60</v>
      </c>
      <c r="F288" s="29">
        <v>10000</v>
      </c>
      <c r="G288" s="29">
        <v>10000</v>
      </c>
    </row>
    <row r="289" spans="1:7" s="21" customFormat="1" ht="15">
      <c r="A289" s="52" t="s">
        <v>284</v>
      </c>
      <c r="B289" s="53" t="s">
        <v>6</v>
      </c>
      <c r="C289" s="54" t="s">
        <v>46</v>
      </c>
      <c r="D289" s="54" t="s">
        <v>283</v>
      </c>
      <c r="E289" s="54"/>
      <c r="F289" s="26">
        <f>F290</f>
        <v>422000</v>
      </c>
      <c r="G289" s="26">
        <f>G290</f>
        <v>432000</v>
      </c>
    </row>
    <row r="290" spans="1:7" ht="24">
      <c r="A290" s="44" t="s">
        <v>65</v>
      </c>
      <c r="B290" s="4" t="s">
        <v>6</v>
      </c>
      <c r="C290" s="5" t="s">
        <v>46</v>
      </c>
      <c r="D290" s="5" t="s">
        <v>283</v>
      </c>
      <c r="E290" s="5" t="s">
        <v>57</v>
      </c>
      <c r="F290" s="28">
        <f aca="true" t="shared" si="60" ref="F290:G293">F291</f>
        <v>422000</v>
      </c>
      <c r="G290" s="28">
        <f t="shared" si="60"/>
        <v>432000</v>
      </c>
    </row>
    <row r="291" spans="1:7" ht="24">
      <c r="A291" s="44" t="s">
        <v>66</v>
      </c>
      <c r="B291" s="4" t="s">
        <v>6</v>
      </c>
      <c r="C291" s="5" t="s">
        <v>46</v>
      </c>
      <c r="D291" s="5" t="s">
        <v>283</v>
      </c>
      <c r="E291" s="5" t="s">
        <v>58</v>
      </c>
      <c r="F291" s="29">
        <v>422000</v>
      </c>
      <c r="G291" s="29">
        <v>432000</v>
      </c>
    </row>
    <row r="292" spans="1:7" ht="24">
      <c r="A292" s="51" t="s">
        <v>238</v>
      </c>
      <c r="B292" s="53" t="s">
        <v>6</v>
      </c>
      <c r="C292" s="54" t="s">
        <v>46</v>
      </c>
      <c r="D292" s="54" t="s">
        <v>211</v>
      </c>
      <c r="E292" s="5"/>
      <c r="F292" s="26">
        <f t="shared" si="60"/>
        <v>2500000</v>
      </c>
      <c r="G292" s="26">
        <f t="shared" si="60"/>
        <v>2350000</v>
      </c>
    </row>
    <row r="293" spans="1:7" ht="24">
      <c r="A293" s="44" t="s">
        <v>65</v>
      </c>
      <c r="B293" s="4" t="s">
        <v>6</v>
      </c>
      <c r="C293" s="5" t="s">
        <v>46</v>
      </c>
      <c r="D293" s="5" t="s">
        <v>211</v>
      </c>
      <c r="E293" s="5" t="s">
        <v>57</v>
      </c>
      <c r="F293" s="28">
        <f t="shared" si="60"/>
        <v>2500000</v>
      </c>
      <c r="G293" s="28">
        <f t="shared" si="60"/>
        <v>2350000</v>
      </c>
    </row>
    <row r="294" spans="1:7" ht="24">
      <c r="A294" s="44" t="s">
        <v>66</v>
      </c>
      <c r="B294" s="4" t="s">
        <v>6</v>
      </c>
      <c r="C294" s="5" t="s">
        <v>46</v>
      </c>
      <c r="D294" s="5" t="s">
        <v>211</v>
      </c>
      <c r="E294" s="5" t="s">
        <v>58</v>
      </c>
      <c r="F294" s="29">
        <v>2500000</v>
      </c>
      <c r="G294" s="29">
        <v>2350000</v>
      </c>
    </row>
    <row r="296" spans="6:7" ht="15">
      <c r="F296" s="19"/>
      <c r="G296" s="19"/>
    </row>
    <row r="297" spans="6:7" ht="15">
      <c r="F297" s="19"/>
      <c r="G297" s="19"/>
    </row>
    <row r="298" spans="6:7" ht="15">
      <c r="F298" s="19"/>
      <c r="G298" s="19"/>
    </row>
    <row r="299" spans="6:7" ht="15">
      <c r="F299" s="19"/>
      <c r="G299" s="19"/>
    </row>
    <row r="300" spans="6:7" ht="15">
      <c r="F300" s="19"/>
      <c r="G300" s="19"/>
    </row>
    <row r="301" spans="6:7" ht="15">
      <c r="F301" s="19"/>
      <c r="G301" s="19"/>
    </row>
    <row r="302" spans="6:7" ht="15">
      <c r="F302" s="19"/>
      <c r="G302" s="19"/>
    </row>
    <row r="303" spans="6:7" ht="15">
      <c r="F303" s="19"/>
      <c r="G303" s="19"/>
    </row>
    <row r="304" spans="6:7" ht="15">
      <c r="F304" s="19"/>
      <c r="G304" s="19"/>
    </row>
    <row r="305" spans="6:7" ht="15">
      <c r="F305" s="19"/>
      <c r="G305" s="19"/>
    </row>
    <row r="306" spans="6:7" ht="15">
      <c r="F306" s="19"/>
      <c r="G306" s="19"/>
    </row>
    <row r="307" spans="6:7" ht="15">
      <c r="F307" s="19"/>
      <c r="G307" s="19"/>
    </row>
    <row r="308" spans="6:7" ht="15">
      <c r="F308" s="19"/>
      <c r="G308" s="19"/>
    </row>
    <row r="309" spans="6:7" ht="15">
      <c r="F309" s="19"/>
      <c r="G309" s="19"/>
    </row>
    <row r="310" spans="6:7" ht="15">
      <c r="F310" s="19"/>
      <c r="G310" s="19"/>
    </row>
    <row r="311" spans="6:7" ht="15">
      <c r="F311" s="19"/>
      <c r="G311" s="19"/>
    </row>
    <row r="312" spans="6:7" ht="15">
      <c r="F312" s="19"/>
      <c r="G312" s="19"/>
    </row>
    <row r="313" spans="6:7" ht="15">
      <c r="F313" s="19"/>
      <c r="G313" s="19"/>
    </row>
    <row r="314" spans="6:7" ht="15">
      <c r="F314" s="19"/>
      <c r="G314" s="19"/>
    </row>
    <row r="315" spans="6:7" ht="15">
      <c r="F315" s="19"/>
      <c r="G315" s="19"/>
    </row>
    <row r="316" spans="6:7" ht="15">
      <c r="F316" s="19"/>
      <c r="G316" s="19"/>
    </row>
    <row r="317" spans="6:7" ht="15">
      <c r="F317" s="19"/>
      <c r="G317" s="19"/>
    </row>
    <row r="318" spans="6:7" ht="15">
      <c r="F318" s="19"/>
      <c r="G318" s="19"/>
    </row>
    <row r="319" spans="6:7" ht="15">
      <c r="F319" s="19"/>
      <c r="G319" s="19"/>
    </row>
    <row r="320" spans="6:7" ht="15">
      <c r="F320" s="19"/>
      <c r="G320" s="19"/>
    </row>
    <row r="321" spans="6:7" ht="15">
      <c r="F321" s="19"/>
      <c r="G321" s="19"/>
    </row>
    <row r="322" spans="6:7" ht="15">
      <c r="F322" s="19"/>
      <c r="G322" s="19"/>
    </row>
    <row r="323" spans="6:7" ht="15">
      <c r="F323" s="19"/>
      <c r="G323" s="19"/>
    </row>
    <row r="324" spans="6:7" ht="15">
      <c r="F324" s="19"/>
      <c r="G324" s="19"/>
    </row>
    <row r="325" spans="6:7" ht="15">
      <c r="F325" s="19"/>
      <c r="G325" s="19"/>
    </row>
    <row r="326" spans="6:7" ht="15">
      <c r="F326" s="19"/>
      <c r="G326" s="19"/>
    </row>
    <row r="327" spans="6:7" ht="15">
      <c r="F327" s="19"/>
      <c r="G327" s="19"/>
    </row>
    <row r="333" spans="6:7" ht="15">
      <c r="F333" s="19"/>
      <c r="G333" s="19"/>
    </row>
    <row r="338" spans="6:7" ht="15">
      <c r="F338" s="19"/>
      <c r="G338" s="19"/>
    </row>
    <row r="339" spans="6:7" ht="15">
      <c r="F339" s="19"/>
      <c r="G339" s="19"/>
    </row>
    <row r="340" spans="6:7" ht="15">
      <c r="F340" s="19"/>
      <c r="G340" s="19"/>
    </row>
    <row r="342" spans="6:7" ht="15">
      <c r="F342" s="19"/>
      <c r="G342" s="19"/>
    </row>
    <row r="343" spans="6:7" ht="15">
      <c r="F343" s="19"/>
      <c r="G343" s="19"/>
    </row>
    <row r="345" spans="6:7" ht="15">
      <c r="F345" s="19"/>
      <c r="G345" s="19"/>
    </row>
    <row r="346" spans="6:7" ht="15">
      <c r="F346" s="19"/>
      <c r="G346" s="19"/>
    </row>
    <row r="347" spans="6:7" ht="15">
      <c r="F347" s="19"/>
      <c r="G347" s="19"/>
    </row>
    <row r="353" spans="6:7" ht="15">
      <c r="F353" s="19"/>
      <c r="G353" s="19"/>
    </row>
    <row r="354" spans="6:7" ht="15">
      <c r="F354" s="19"/>
      <c r="G354" s="19"/>
    </row>
    <row r="356" spans="6:7" ht="15">
      <c r="F356" s="19"/>
      <c r="G356" s="19"/>
    </row>
    <row r="357" spans="6:7" ht="15">
      <c r="F357" s="19"/>
      <c r="G357" s="19"/>
    </row>
    <row r="360" spans="6:7" ht="15">
      <c r="F360" s="19"/>
      <c r="G360" s="19"/>
    </row>
    <row r="366" spans="6:7" ht="15">
      <c r="F366" s="19"/>
      <c r="G366" s="19"/>
    </row>
    <row r="367" spans="6:7" ht="15">
      <c r="F367" s="19"/>
      <c r="G367" s="19"/>
    </row>
    <row r="368" spans="6:7" ht="15">
      <c r="F368" s="19"/>
      <c r="G368" s="19"/>
    </row>
    <row r="369" spans="6:7" ht="15">
      <c r="F369" s="19"/>
      <c r="G369" s="19"/>
    </row>
    <row r="370" spans="6:7" ht="15">
      <c r="F370" s="19"/>
      <c r="G370" s="19"/>
    </row>
    <row r="371" spans="6:7" ht="15">
      <c r="F371" s="19"/>
      <c r="G371" s="19"/>
    </row>
    <row r="372" spans="6:7" ht="15">
      <c r="F372" s="19"/>
      <c r="G372" s="19"/>
    </row>
    <row r="373" spans="6:7" ht="15">
      <c r="F373" s="19"/>
      <c r="G373" s="19"/>
    </row>
    <row r="374" spans="6:7" ht="15">
      <c r="F374" s="19"/>
      <c r="G374" s="19"/>
    </row>
    <row r="375" spans="6:7" ht="15">
      <c r="F375" s="19"/>
      <c r="G375" s="19"/>
    </row>
    <row r="376" spans="6:7" ht="15">
      <c r="F376" s="19"/>
      <c r="G376" s="19"/>
    </row>
    <row r="377" spans="6:7" ht="15">
      <c r="F377" s="19"/>
      <c r="G377" s="19"/>
    </row>
    <row r="378" spans="6:7" ht="15">
      <c r="F378" s="19"/>
      <c r="G378" s="19"/>
    </row>
    <row r="392" spans="6:7" ht="15">
      <c r="F392" s="19"/>
      <c r="G392" s="19"/>
    </row>
    <row r="394" spans="6:7" ht="15">
      <c r="F394" s="19"/>
      <c r="G394" s="19"/>
    </row>
    <row r="395" spans="6:7" ht="15">
      <c r="F395" s="19"/>
      <c r="G395" s="19"/>
    </row>
    <row r="396" spans="6:7" ht="15">
      <c r="F396" s="19"/>
      <c r="G396" s="19"/>
    </row>
    <row r="397" spans="6:7" ht="15">
      <c r="F397" s="19"/>
      <c r="G397" s="19"/>
    </row>
    <row r="398" spans="6:7" ht="15">
      <c r="F398" s="19"/>
      <c r="G398" s="19"/>
    </row>
    <row r="399" spans="6:7" ht="15">
      <c r="F399" s="19"/>
      <c r="G399" s="19"/>
    </row>
    <row r="400" spans="6:7" ht="15">
      <c r="F400" s="19"/>
      <c r="G400" s="19"/>
    </row>
    <row r="401" spans="6:7" ht="15">
      <c r="F401" s="19"/>
      <c r="G401" s="19"/>
    </row>
    <row r="402" spans="6:7" ht="15">
      <c r="F402" s="19"/>
      <c r="G402" s="19"/>
    </row>
    <row r="403" spans="6:7" ht="15">
      <c r="F403" s="19"/>
      <c r="G403" s="19"/>
    </row>
    <row r="404" spans="6:7" ht="15">
      <c r="F404" s="19"/>
      <c r="G404" s="19"/>
    </row>
    <row r="405" spans="6:7" ht="15">
      <c r="F405" s="19"/>
      <c r="G405" s="19"/>
    </row>
    <row r="406" spans="6:7" ht="15">
      <c r="F406" s="19"/>
      <c r="G406" s="19"/>
    </row>
    <row r="407" spans="6:7" ht="15">
      <c r="F407" s="19"/>
      <c r="G407" s="19"/>
    </row>
    <row r="408" spans="6:7" ht="15">
      <c r="F408" s="19"/>
      <c r="G408" s="19"/>
    </row>
    <row r="409" spans="6:7" ht="15">
      <c r="F409" s="19"/>
      <c r="G409" s="19"/>
    </row>
    <row r="410" spans="6:7" ht="15">
      <c r="F410" s="19"/>
      <c r="G410" s="19"/>
    </row>
    <row r="411" spans="6:7" ht="15">
      <c r="F411" s="19"/>
      <c r="G411" s="19"/>
    </row>
    <row r="419" spans="6:7" s="33" customFormat="1" ht="15">
      <c r="F419" s="34"/>
      <c r="G419" s="34"/>
    </row>
    <row r="422" spans="6:7" s="33" customFormat="1" ht="15">
      <c r="F422" s="34"/>
      <c r="G422" s="34"/>
    </row>
    <row r="423" spans="6:7" ht="15">
      <c r="F423" s="19"/>
      <c r="G423" s="19"/>
    </row>
    <row r="424" spans="6:7" ht="15">
      <c r="F424" s="19"/>
      <c r="G424" s="19"/>
    </row>
    <row r="425" spans="6:7" ht="15">
      <c r="F425" s="19"/>
      <c r="G425" s="19"/>
    </row>
    <row r="426" spans="6:7" ht="15">
      <c r="F426" s="19"/>
      <c r="G426" s="19"/>
    </row>
    <row r="427" spans="6:7" ht="15">
      <c r="F427" s="19"/>
      <c r="G427" s="19"/>
    </row>
    <row r="428" spans="6:7" ht="15">
      <c r="F428" s="19"/>
      <c r="G428" s="19"/>
    </row>
    <row r="429" spans="6:7" ht="15">
      <c r="F429" s="19"/>
      <c r="G429" s="19"/>
    </row>
    <row r="430" spans="6:7" ht="15">
      <c r="F430" s="19"/>
      <c r="G430" s="19"/>
    </row>
    <row r="431" spans="6:7" ht="15">
      <c r="F431" s="19"/>
      <c r="G431" s="19"/>
    </row>
    <row r="432" spans="6:7" ht="15">
      <c r="F432" s="19"/>
      <c r="G432" s="19"/>
    </row>
    <row r="433" spans="6:7" ht="15">
      <c r="F433" s="19"/>
      <c r="G433" s="19"/>
    </row>
    <row r="434" spans="6:7" ht="15">
      <c r="F434" s="19"/>
      <c r="G434" s="19"/>
    </row>
    <row r="435" spans="6:7" ht="15">
      <c r="F435" s="19"/>
      <c r="G435" s="19"/>
    </row>
    <row r="436" spans="6:7" ht="15">
      <c r="F436" s="19"/>
      <c r="G436" s="19"/>
    </row>
    <row r="437" spans="6:7" ht="15">
      <c r="F437" s="19"/>
      <c r="G437" s="19"/>
    </row>
    <row r="438" spans="6:7" ht="15">
      <c r="F438" s="19"/>
      <c r="G438" s="19"/>
    </row>
    <row r="439" spans="6:7" ht="15">
      <c r="F439" s="19"/>
      <c r="G439" s="19"/>
    </row>
    <row r="441" spans="6:7" ht="15">
      <c r="F441" s="19"/>
      <c r="G441" s="19"/>
    </row>
    <row r="444" spans="6:7" ht="15">
      <c r="F444" s="19"/>
      <c r="G444" s="19"/>
    </row>
  </sheetData>
  <mergeCells count="2">
    <mergeCell ref="M9:O9"/>
    <mergeCell ref="E3:G3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4"/>
  <sheetViews>
    <sheetView zoomScale="110" zoomScaleNormal="110" workbookViewId="0" topLeftCell="A1">
      <selection activeCell="E172" sqref="E172"/>
    </sheetView>
  </sheetViews>
  <sheetFormatPr defaultColWidth="9.140625" defaultRowHeight="15"/>
  <cols>
    <col min="1" max="1" width="49.00390625" style="19" customWidth="1"/>
    <col min="2" max="2" width="8.57421875" style="19" customWidth="1"/>
    <col min="3" max="3" width="11.140625" style="19" customWidth="1"/>
    <col min="4" max="4" width="7.140625" style="19" customWidth="1"/>
    <col min="5" max="5" width="13.421875" style="19" customWidth="1"/>
    <col min="6" max="6" width="9.140625" style="19" customWidth="1"/>
    <col min="7" max="9" width="10.8515625" style="19" bestFit="1" customWidth="1"/>
    <col min="10" max="243" width="9.140625" style="19" customWidth="1"/>
    <col min="244" max="244" width="37.7109375" style="19" customWidth="1"/>
    <col min="245" max="245" width="7.57421875" style="19" customWidth="1"/>
    <col min="246" max="247" width="9.00390625" style="19" customWidth="1"/>
    <col min="248" max="248" width="6.421875" style="19" customWidth="1"/>
    <col min="249" max="249" width="9.28125" style="19" customWidth="1"/>
    <col min="250" max="250" width="11.00390625" style="19" customWidth="1"/>
    <col min="251" max="251" width="9.8515625" style="19" customWidth="1"/>
    <col min="252" max="254" width="9.140625" style="19" hidden="1" customWidth="1"/>
    <col min="255" max="499" width="9.140625" style="19" customWidth="1"/>
    <col min="500" max="500" width="37.7109375" style="19" customWidth="1"/>
    <col min="501" max="501" width="7.57421875" style="19" customWidth="1"/>
    <col min="502" max="503" width="9.00390625" style="19" customWidth="1"/>
    <col min="504" max="504" width="6.421875" style="19" customWidth="1"/>
    <col min="505" max="505" width="9.28125" style="19" customWidth="1"/>
    <col min="506" max="506" width="11.00390625" style="19" customWidth="1"/>
    <col min="507" max="507" width="9.8515625" style="19" customWidth="1"/>
    <col min="508" max="510" width="9.140625" style="19" hidden="1" customWidth="1"/>
    <col min="511" max="755" width="9.140625" style="19" customWidth="1"/>
    <col min="756" max="756" width="37.7109375" style="19" customWidth="1"/>
    <col min="757" max="757" width="7.57421875" style="19" customWidth="1"/>
    <col min="758" max="759" width="9.00390625" style="19" customWidth="1"/>
    <col min="760" max="760" width="6.421875" style="19" customWidth="1"/>
    <col min="761" max="761" width="9.28125" style="19" customWidth="1"/>
    <col min="762" max="762" width="11.00390625" style="19" customWidth="1"/>
    <col min="763" max="763" width="9.8515625" style="19" customWidth="1"/>
    <col min="764" max="766" width="9.140625" style="19" hidden="1" customWidth="1"/>
    <col min="767" max="1011" width="9.140625" style="19" customWidth="1"/>
    <col min="1012" max="1012" width="37.7109375" style="19" customWidth="1"/>
    <col min="1013" max="1013" width="7.57421875" style="19" customWidth="1"/>
    <col min="1014" max="1015" width="9.00390625" style="19" customWidth="1"/>
    <col min="1016" max="1016" width="6.421875" style="19" customWidth="1"/>
    <col min="1017" max="1017" width="9.28125" style="19" customWidth="1"/>
    <col min="1018" max="1018" width="11.00390625" style="19" customWidth="1"/>
    <col min="1019" max="1019" width="9.8515625" style="19" customWidth="1"/>
    <col min="1020" max="1022" width="9.140625" style="19" hidden="1" customWidth="1"/>
    <col min="1023" max="1267" width="9.140625" style="19" customWidth="1"/>
    <col min="1268" max="1268" width="37.7109375" style="19" customWidth="1"/>
    <col min="1269" max="1269" width="7.57421875" style="19" customWidth="1"/>
    <col min="1270" max="1271" width="9.00390625" style="19" customWidth="1"/>
    <col min="1272" max="1272" width="6.421875" style="19" customWidth="1"/>
    <col min="1273" max="1273" width="9.28125" style="19" customWidth="1"/>
    <col min="1274" max="1274" width="11.00390625" style="19" customWidth="1"/>
    <col min="1275" max="1275" width="9.8515625" style="19" customWidth="1"/>
    <col min="1276" max="1278" width="9.140625" style="19" hidden="1" customWidth="1"/>
    <col min="1279" max="1523" width="9.140625" style="19" customWidth="1"/>
    <col min="1524" max="1524" width="37.7109375" style="19" customWidth="1"/>
    <col min="1525" max="1525" width="7.57421875" style="19" customWidth="1"/>
    <col min="1526" max="1527" width="9.00390625" style="19" customWidth="1"/>
    <col min="1528" max="1528" width="6.421875" style="19" customWidth="1"/>
    <col min="1529" max="1529" width="9.28125" style="19" customWidth="1"/>
    <col min="1530" max="1530" width="11.00390625" style="19" customWidth="1"/>
    <col min="1531" max="1531" width="9.8515625" style="19" customWidth="1"/>
    <col min="1532" max="1534" width="9.140625" style="19" hidden="1" customWidth="1"/>
    <col min="1535" max="1779" width="9.140625" style="19" customWidth="1"/>
    <col min="1780" max="1780" width="37.7109375" style="19" customWidth="1"/>
    <col min="1781" max="1781" width="7.57421875" style="19" customWidth="1"/>
    <col min="1782" max="1783" width="9.00390625" style="19" customWidth="1"/>
    <col min="1784" max="1784" width="6.421875" style="19" customWidth="1"/>
    <col min="1785" max="1785" width="9.28125" style="19" customWidth="1"/>
    <col min="1786" max="1786" width="11.00390625" style="19" customWidth="1"/>
    <col min="1787" max="1787" width="9.8515625" style="19" customWidth="1"/>
    <col min="1788" max="1790" width="9.140625" style="19" hidden="1" customWidth="1"/>
    <col min="1791" max="2035" width="9.140625" style="19" customWidth="1"/>
    <col min="2036" max="2036" width="37.7109375" style="19" customWidth="1"/>
    <col min="2037" max="2037" width="7.57421875" style="19" customWidth="1"/>
    <col min="2038" max="2039" width="9.00390625" style="19" customWidth="1"/>
    <col min="2040" max="2040" width="6.421875" style="19" customWidth="1"/>
    <col min="2041" max="2041" width="9.28125" style="19" customWidth="1"/>
    <col min="2042" max="2042" width="11.00390625" style="19" customWidth="1"/>
    <col min="2043" max="2043" width="9.8515625" style="19" customWidth="1"/>
    <col min="2044" max="2046" width="9.140625" style="19" hidden="1" customWidth="1"/>
    <col min="2047" max="2291" width="9.140625" style="19" customWidth="1"/>
    <col min="2292" max="2292" width="37.7109375" style="19" customWidth="1"/>
    <col min="2293" max="2293" width="7.57421875" style="19" customWidth="1"/>
    <col min="2294" max="2295" width="9.00390625" style="19" customWidth="1"/>
    <col min="2296" max="2296" width="6.421875" style="19" customWidth="1"/>
    <col min="2297" max="2297" width="9.28125" style="19" customWidth="1"/>
    <col min="2298" max="2298" width="11.00390625" style="19" customWidth="1"/>
    <col min="2299" max="2299" width="9.8515625" style="19" customWidth="1"/>
    <col min="2300" max="2302" width="9.140625" style="19" hidden="1" customWidth="1"/>
    <col min="2303" max="2547" width="9.140625" style="19" customWidth="1"/>
    <col min="2548" max="2548" width="37.7109375" style="19" customWidth="1"/>
    <col min="2549" max="2549" width="7.57421875" style="19" customWidth="1"/>
    <col min="2550" max="2551" width="9.00390625" style="19" customWidth="1"/>
    <col min="2552" max="2552" width="6.421875" style="19" customWidth="1"/>
    <col min="2553" max="2553" width="9.28125" style="19" customWidth="1"/>
    <col min="2554" max="2554" width="11.00390625" style="19" customWidth="1"/>
    <col min="2555" max="2555" width="9.8515625" style="19" customWidth="1"/>
    <col min="2556" max="2558" width="9.140625" style="19" hidden="1" customWidth="1"/>
    <col min="2559" max="2803" width="9.140625" style="19" customWidth="1"/>
    <col min="2804" max="2804" width="37.7109375" style="19" customWidth="1"/>
    <col min="2805" max="2805" width="7.57421875" style="19" customWidth="1"/>
    <col min="2806" max="2807" width="9.00390625" style="19" customWidth="1"/>
    <col min="2808" max="2808" width="6.421875" style="19" customWidth="1"/>
    <col min="2809" max="2809" width="9.28125" style="19" customWidth="1"/>
    <col min="2810" max="2810" width="11.00390625" style="19" customWidth="1"/>
    <col min="2811" max="2811" width="9.8515625" style="19" customWidth="1"/>
    <col min="2812" max="2814" width="9.140625" style="19" hidden="1" customWidth="1"/>
    <col min="2815" max="3059" width="9.140625" style="19" customWidth="1"/>
    <col min="3060" max="3060" width="37.7109375" style="19" customWidth="1"/>
    <col min="3061" max="3061" width="7.57421875" style="19" customWidth="1"/>
    <col min="3062" max="3063" width="9.00390625" style="19" customWidth="1"/>
    <col min="3064" max="3064" width="6.421875" style="19" customWidth="1"/>
    <col min="3065" max="3065" width="9.28125" style="19" customWidth="1"/>
    <col min="3066" max="3066" width="11.00390625" style="19" customWidth="1"/>
    <col min="3067" max="3067" width="9.8515625" style="19" customWidth="1"/>
    <col min="3068" max="3070" width="9.140625" style="19" hidden="1" customWidth="1"/>
    <col min="3071" max="3315" width="9.140625" style="19" customWidth="1"/>
    <col min="3316" max="3316" width="37.7109375" style="19" customWidth="1"/>
    <col min="3317" max="3317" width="7.57421875" style="19" customWidth="1"/>
    <col min="3318" max="3319" width="9.00390625" style="19" customWidth="1"/>
    <col min="3320" max="3320" width="6.421875" style="19" customWidth="1"/>
    <col min="3321" max="3321" width="9.28125" style="19" customWidth="1"/>
    <col min="3322" max="3322" width="11.00390625" style="19" customWidth="1"/>
    <col min="3323" max="3323" width="9.8515625" style="19" customWidth="1"/>
    <col min="3324" max="3326" width="9.140625" style="19" hidden="1" customWidth="1"/>
    <col min="3327" max="3571" width="9.140625" style="19" customWidth="1"/>
    <col min="3572" max="3572" width="37.7109375" style="19" customWidth="1"/>
    <col min="3573" max="3573" width="7.57421875" style="19" customWidth="1"/>
    <col min="3574" max="3575" width="9.00390625" style="19" customWidth="1"/>
    <col min="3576" max="3576" width="6.421875" style="19" customWidth="1"/>
    <col min="3577" max="3577" width="9.28125" style="19" customWidth="1"/>
    <col min="3578" max="3578" width="11.00390625" style="19" customWidth="1"/>
    <col min="3579" max="3579" width="9.8515625" style="19" customWidth="1"/>
    <col min="3580" max="3582" width="9.140625" style="19" hidden="1" customWidth="1"/>
    <col min="3583" max="3827" width="9.140625" style="19" customWidth="1"/>
    <col min="3828" max="3828" width="37.7109375" style="19" customWidth="1"/>
    <col min="3829" max="3829" width="7.57421875" style="19" customWidth="1"/>
    <col min="3830" max="3831" width="9.00390625" style="19" customWidth="1"/>
    <col min="3832" max="3832" width="6.421875" style="19" customWidth="1"/>
    <col min="3833" max="3833" width="9.28125" style="19" customWidth="1"/>
    <col min="3834" max="3834" width="11.00390625" style="19" customWidth="1"/>
    <col min="3835" max="3835" width="9.8515625" style="19" customWidth="1"/>
    <col min="3836" max="3838" width="9.140625" style="19" hidden="1" customWidth="1"/>
    <col min="3839" max="4083" width="9.140625" style="19" customWidth="1"/>
    <col min="4084" max="4084" width="37.7109375" style="19" customWidth="1"/>
    <col min="4085" max="4085" width="7.57421875" style="19" customWidth="1"/>
    <col min="4086" max="4087" width="9.00390625" style="19" customWidth="1"/>
    <col min="4088" max="4088" width="6.421875" style="19" customWidth="1"/>
    <col min="4089" max="4089" width="9.28125" style="19" customWidth="1"/>
    <col min="4090" max="4090" width="11.00390625" style="19" customWidth="1"/>
    <col min="4091" max="4091" width="9.8515625" style="19" customWidth="1"/>
    <col min="4092" max="4094" width="9.140625" style="19" hidden="1" customWidth="1"/>
    <col min="4095" max="4339" width="9.140625" style="19" customWidth="1"/>
    <col min="4340" max="4340" width="37.7109375" style="19" customWidth="1"/>
    <col min="4341" max="4341" width="7.57421875" style="19" customWidth="1"/>
    <col min="4342" max="4343" width="9.00390625" style="19" customWidth="1"/>
    <col min="4344" max="4344" width="6.421875" style="19" customWidth="1"/>
    <col min="4345" max="4345" width="9.28125" style="19" customWidth="1"/>
    <col min="4346" max="4346" width="11.00390625" style="19" customWidth="1"/>
    <col min="4347" max="4347" width="9.8515625" style="19" customWidth="1"/>
    <col min="4348" max="4350" width="9.140625" style="19" hidden="1" customWidth="1"/>
    <col min="4351" max="4595" width="9.140625" style="19" customWidth="1"/>
    <col min="4596" max="4596" width="37.7109375" style="19" customWidth="1"/>
    <col min="4597" max="4597" width="7.57421875" style="19" customWidth="1"/>
    <col min="4598" max="4599" width="9.00390625" style="19" customWidth="1"/>
    <col min="4600" max="4600" width="6.421875" style="19" customWidth="1"/>
    <col min="4601" max="4601" width="9.28125" style="19" customWidth="1"/>
    <col min="4602" max="4602" width="11.00390625" style="19" customWidth="1"/>
    <col min="4603" max="4603" width="9.8515625" style="19" customWidth="1"/>
    <col min="4604" max="4606" width="9.140625" style="19" hidden="1" customWidth="1"/>
    <col min="4607" max="4851" width="9.140625" style="19" customWidth="1"/>
    <col min="4852" max="4852" width="37.7109375" style="19" customWidth="1"/>
    <col min="4853" max="4853" width="7.57421875" style="19" customWidth="1"/>
    <col min="4854" max="4855" width="9.00390625" style="19" customWidth="1"/>
    <col min="4856" max="4856" width="6.421875" style="19" customWidth="1"/>
    <col min="4857" max="4857" width="9.28125" style="19" customWidth="1"/>
    <col min="4858" max="4858" width="11.00390625" style="19" customWidth="1"/>
    <col min="4859" max="4859" width="9.8515625" style="19" customWidth="1"/>
    <col min="4860" max="4862" width="9.140625" style="19" hidden="1" customWidth="1"/>
    <col min="4863" max="5107" width="9.140625" style="19" customWidth="1"/>
    <col min="5108" max="5108" width="37.7109375" style="19" customWidth="1"/>
    <col min="5109" max="5109" width="7.57421875" style="19" customWidth="1"/>
    <col min="5110" max="5111" width="9.00390625" style="19" customWidth="1"/>
    <col min="5112" max="5112" width="6.421875" style="19" customWidth="1"/>
    <col min="5113" max="5113" width="9.28125" style="19" customWidth="1"/>
    <col min="5114" max="5114" width="11.00390625" style="19" customWidth="1"/>
    <col min="5115" max="5115" width="9.8515625" style="19" customWidth="1"/>
    <col min="5116" max="5118" width="9.140625" style="19" hidden="1" customWidth="1"/>
    <col min="5119" max="5363" width="9.140625" style="19" customWidth="1"/>
    <col min="5364" max="5364" width="37.7109375" style="19" customWidth="1"/>
    <col min="5365" max="5365" width="7.57421875" style="19" customWidth="1"/>
    <col min="5366" max="5367" width="9.00390625" style="19" customWidth="1"/>
    <col min="5368" max="5368" width="6.421875" style="19" customWidth="1"/>
    <col min="5369" max="5369" width="9.28125" style="19" customWidth="1"/>
    <col min="5370" max="5370" width="11.00390625" style="19" customWidth="1"/>
    <col min="5371" max="5371" width="9.8515625" style="19" customWidth="1"/>
    <col min="5372" max="5374" width="9.140625" style="19" hidden="1" customWidth="1"/>
    <col min="5375" max="5619" width="9.140625" style="19" customWidth="1"/>
    <col min="5620" max="5620" width="37.7109375" style="19" customWidth="1"/>
    <col min="5621" max="5621" width="7.57421875" style="19" customWidth="1"/>
    <col min="5622" max="5623" width="9.00390625" style="19" customWidth="1"/>
    <col min="5624" max="5624" width="6.421875" style="19" customWidth="1"/>
    <col min="5625" max="5625" width="9.28125" style="19" customWidth="1"/>
    <col min="5626" max="5626" width="11.00390625" style="19" customWidth="1"/>
    <col min="5627" max="5627" width="9.8515625" style="19" customWidth="1"/>
    <col min="5628" max="5630" width="9.140625" style="19" hidden="1" customWidth="1"/>
    <col min="5631" max="5875" width="9.140625" style="19" customWidth="1"/>
    <col min="5876" max="5876" width="37.7109375" style="19" customWidth="1"/>
    <col min="5877" max="5877" width="7.57421875" style="19" customWidth="1"/>
    <col min="5878" max="5879" width="9.00390625" style="19" customWidth="1"/>
    <col min="5880" max="5880" width="6.421875" style="19" customWidth="1"/>
    <col min="5881" max="5881" width="9.28125" style="19" customWidth="1"/>
    <col min="5882" max="5882" width="11.00390625" style="19" customWidth="1"/>
    <col min="5883" max="5883" width="9.8515625" style="19" customWidth="1"/>
    <col min="5884" max="5886" width="9.140625" style="19" hidden="1" customWidth="1"/>
    <col min="5887" max="6131" width="9.140625" style="19" customWidth="1"/>
    <col min="6132" max="6132" width="37.7109375" style="19" customWidth="1"/>
    <col min="6133" max="6133" width="7.57421875" style="19" customWidth="1"/>
    <col min="6134" max="6135" width="9.00390625" style="19" customWidth="1"/>
    <col min="6136" max="6136" width="6.421875" style="19" customWidth="1"/>
    <col min="6137" max="6137" width="9.28125" style="19" customWidth="1"/>
    <col min="6138" max="6138" width="11.00390625" style="19" customWidth="1"/>
    <col min="6139" max="6139" width="9.8515625" style="19" customWidth="1"/>
    <col min="6140" max="6142" width="9.140625" style="19" hidden="1" customWidth="1"/>
    <col min="6143" max="6387" width="9.140625" style="19" customWidth="1"/>
    <col min="6388" max="6388" width="37.7109375" style="19" customWidth="1"/>
    <col min="6389" max="6389" width="7.57421875" style="19" customWidth="1"/>
    <col min="6390" max="6391" width="9.00390625" style="19" customWidth="1"/>
    <col min="6392" max="6392" width="6.421875" style="19" customWidth="1"/>
    <col min="6393" max="6393" width="9.28125" style="19" customWidth="1"/>
    <col min="6394" max="6394" width="11.00390625" style="19" customWidth="1"/>
    <col min="6395" max="6395" width="9.8515625" style="19" customWidth="1"/>
    <col min="6396" max="6398" width="9.140625" style="19" hidden="1" customWidth="1"/>
    <col min="6399" max="6643" width="9.140625" style="19" customWidth="1"/>
    <col min="6644" max="6644" width="37.7109375" style="19" customWidth="1"/>
    <col min="6645" max="6645" width="7.57421875" style="19" customWidth="1"/>
    <col min="6646" max="6647" width="9.00390625" style="19" customWidth="1"/>
    <col min="6648" max="6648" width="6.421875" style="19" customWidth="1"/>
    <col min="6649" max="6649" width="9.28125" style="19" customWidth="1"/>
    <col min="6650" max="6650" width="11.00390625" style="19" customWidth="1"/>
    <col min="6651" max="6651" width="9.8515625" style="19" customWidth="1"/>
    <col min="6652" max="6654" width="9.140625" style="19" hidden="1" customWidth="1"/>
    <col min="6655" max="6899" width="9.140625" style="19" customWidth="1"/>
    <col min="6900" max="6900" width="37.7109375" style="19" customWidth="1"/>
    <col min="6901" max="6901" width="7.57421875" style="19" customWidth="1"/>
    <col min="6902" max="6903" width="9.00390625" style="19" customWidth="1"/>
    <col min="6904" max="6904" width="6.421875" style="19" customWidth="1"/>
    <col min="6905" max="6905" width="9.28125" style="19" customWidth="1"/>
    <col min="6906" max="6906" width="11.00390625" style="19" customWidth="1"/>
    <col min="6907" max="6907" width="9.8515625" style="19" customWidth="1"/>
    <col min="6908" max="6910" width="9.140625" style="19" hidden="1" customWidth="1"/>
    <col min="6911" max="7155" width="9.140625" style="19" customWidth="1"/>
    <col min="7156" max="7156" width="37.7109375" style="19" customWidth="1"/>
    <col min="7157" max="7157" width="7.57421875" style="19" customWidth="1"/>
    <col min="7158" max="7159" width="9.00390625" style="19" customWidth="1"/>
    <col min="7160" max="7160" width="6.421875" style="19" customWidth="1"/>
    <col min="7161" max="7161" width="9.28125" style="19" customWidth="1"/>
    <col min="7162" max="7162" width="11.00390625" style="19" customWidth="1"/>
    <col min="7163" max="7163" width="9.8515625" style="19" customWidth="1"/>
    <col min="7164" max="7166" width="9.140625" style="19" hidden="1" customWidth="1"/>
    <col min="7167" max="7411" width="9.140625" style="19" customWidth="1"/>
    <col min="7412" max="7412" width="37.7109375" style="19" customWidth="1"/>
    <col min="7413" max="7413" width="7.57421875" style="19" customWidth="1"/>
    <col min="7414" max="7415" width="9.00390625" style="19" customWidth="1"/>
    <col min="7416" max="7416" width="6.421875" style="19" customWidth="1"/>
    <col min="7417" max="7417" width="9.28125" style="19" customWidth="1"/>
    <col min="7418" max="7418" width="11.00390625" style="19" customWidth="1"/>
    <col min="7419" max="7419" width="9.8515625" style="19" customWidth="1"/>
    <col min="7420" max="7422" width="9.140625" style="19" hidden="1" customWidth="1"/>
    <col min="7423" max="7667" width="9.140625" style="19" customWidth="1"/>
    <col min="7668" max="7668" width="37.7109375" style="19" customWidth="1"/>
    <col min="7669" max="7669" width="7.57421875" style="19" customWidth="1"/>
    <col min="7670" max="7671" width="9.00390625" style="19" customWidth="1"/>
    <col min="7672" max="7672" width="6.421875" style="19" customWidth="1"/>
    <col min="7673" max="7673" width="9.28125" style="19" customWidth="1"/>
    <col min="7674" max="7674" width="11.00390625" style="19" customWidth="1"/>
    <col min="7675" max="7675" width="9.8515625" style="19" customWidth="1"/>
    <col min="7676" max="7678" width="9.140625" style="19" hidden="1" customWidth="1"/>
    <col min="7679" max="7923" width="9.140625" style="19" customWidth="1"/>
    <col min="7924" max="7924" width="37.7109375" style="19" customWidth="1"/>
    <col min="7925" max="7925" width="7.57421875" style="19" customWidth="1"/>
    <col min="7926" max="7927" width="9.00390625" style="19" customWidth="1"/>
    <col min="7928" max="7928" width="6.421875" style="19" customWidth="1"/>
    <col min="7929" max="7929" width="9.28125" style="19" customWidth="1"/>
    <col min="7930" max="7930" width="11.00390625" style="19" customWidth="1"/>
    <col min="7931" max="7931" width="9.8515625" style="19" customWidth="1"/>
    <col min="7932" max="7934" width="9.140625" style="19" hidden="1" customWidth="1"/>
    <col min="7935" max="8179" width="9.140625" style="19" customWidth="1"/>
    <col min="8180" max="8180" width="37.7109375" style="19" customWidth="1"/>
    <col min="8181" max="8181" width="7.57421875" style="19" customWidth="1"/>
    <col min="8182" max="8183" width="9.00390625" style="19" customWidth="1"/>
    <col min="8184" max="8184" width="6.421875" style="19" customWidth="1"/>
    <col min="8185" max="8185" width="9.28125" style="19" customWidth="1"/>
    <col min="8186" max="8186" width="11.00390625" style="19" customWidth="1"/>
    <col min="8187" max="8187" width="9.8515625" style="19" customWidth="1"/>
    <col min="8188" max="8190" width="9.140625" style="19" hidden="1" customWidth="1"/>
    <col min="8191" max="8435" width="9.140625" style="19" customWidth="1"/>
    <col min="8436" max="8436" width="37.7109375" style="19" customWidth="1"/>
    <col min="8437" max="8437" width="7.57421875" style="19" customWidth="1"/>
    <col min="8438" max="8439" width="9.00390625" style="19" customWidth="1"/>
    <col min="8440" max="8440" width="6.421875" style="19" customWidth="1"/>
    <col min="8441" max="8441" width="9.28125" style="19" customWidth="1"/>
    <col min="8442" max="8442" width="11.00390625" style="19" customWidth="1"/>
    <col min="8443" max="8443" width="9.8515625" style="19" customWidth="1"/>
    <col min="8444" max="8446" width="9.140625" style="19" hidden="1" customWidth="1"/>
    <col min="8447" max="8691" width="9.140625" style="19" customWidth="1"/>
    <col min="8692" max="8692" width="37.7109375" style="19" customWidth="1"/>
    <col min="8693" max="8693" width="7.57421875" style="19" customWidth="1"/>
    <col min="8694" max="8695" width="9.00390625" style="19" customWidth="1"/>
    <col min="8696" max="8696" width="6.421875" style="19" customWidth="1"/>
    <col min="8697" max="8697" width="9.28125" style="19" customWidth="1"/>
    <col min="8698" max="8698" width="11.00390625" style="19" customWidth="1"/>
    <col min="8699" max="8699" width="9.8515625" style="19" customWidth="1"/>
    <col min="8700" max="8702" width="9.140625" style="19" hidden="1" customWidth="1"/>
    <col min="8703" max="8947" width="9.140625" style="19" customWidth="1"/>
    <col min="8948" max="8948" width="37.7109375" style="19" customWidth="1"/>
    <col min="8949" max="8949" width="7.57421875" style="19" customWidth="1"/>
    <col min="8950" max="8951" width="9.00390625" style="19" customWidth="1"/>
    <col min="8952" max="8952" width="6.421875" style="19" customWidth="1"/>
    <col min="8953" max="8953" width="9.28125" style="19" customWidth="1"/>
    <col min="8954" max="8954" width="11.00390625" style="19" customWidth="1"/>
    <col min="8955" max="8955" width="9.8515625" style="19" customWidth="1"/>
    <col min="8956" max="8958" width="9.140625" style="19" hidden="1" customWidth="1"/>
    <col min="8959" max="9203" width="9.140625" style="19" customWidth="1"/>
    <col min="9204" max="9204" width="37.7109375" style="19" customWidth="1"/>
    <col min="9205" max="9205" width="7.57421875" style="19" customWidth="1"/>
    <col min="9206" max="9207" width="9.00390625" style="19" customWidth="1"/>
    <col min="9208" max="9208" width="6.421875" style="19" customWidth="1"/>
    <col min="9209" max="9209" width="9.28125" style="19" customWidth="1"/>
    <col min="9210" max="9210" width="11.00390625" style="19" customWidth="1"/>
    <col min="9211" max="9211" width="9.8515625" style="19" customWidth="1"/>
    <col min="9212" max="9214" width="9.140625" style="19" hidden="1" customWidth="1"/>
    <col min="9215" max="9459" width="9.140625" style="19" customWidth="1"/>
    <col min="9460" max="9460" width="37.7109375" style="19" customWidth="1"/>
    <col min="9461" max="9461" width="7.57421875" style="19" customWidth="1"/>
    <col min="9462" max="9463" width="9.00390625" style="19" customWidth="1"/>
    <col min="9464" max="9464" width="6.421875" style="19" customWidth="1"/>
    <col min="9465" max="9465" width="9.28125" style="19" customWidth="1"/>
    <col min="9466" max="9466" width="11.00390625" style="19" customWidth="1"/>
    <col min="9467" max="9467" width="9.8515625" style="19" customWidth="1"/>
    <col min="9468" max="9470" width="9.140625" style="19" hidden="1" customWidth="1"/>
    <col min="9471" max="9715" width="9.140625" style="19" customWidth="1"/>
    <col min="9716" max="9716" width="37.7109375" style="19" customWidth="1"/>
    <col min="9717" max="9717" width="7.57421875" style="19" customWidth="1"/>
    <col min="9718" max="9719" width="9.00390625" style="19" customWidth="1"/>
    <col min="9720" max="9720" width="6.421875" style="19" customWidth="1"/>
    <col min="9721" max="9721" width="9.28125" style="19" customWidth="1"/>
    <col min="9722" max="9722" width="11.00390625" style="19" customWidth="1"/>
    <col min="9723" max="9723" width="9.8515625" style="19" customWidth="1"/>
    <col min="9724" max="9726" width="9.140625" style="19" hidden="1" customWidth="1"/>
    <col min="9727" max="9971" width="9.140625" style="19" customWidth="1"/>
    <col min="9972" max="9972" width="37.7109375" style="19" customWidth="1"/>
    <col min="9973" max="9973" width="7.57421875" style="19" customWidth="1"/>
    <col min="9974" max="9975" width="9.00390625" style="19" customWidth="1"/>
    <col min="9976" max="9976" width="6.421875" style="19" customWidth="1"/>
    <col min="9977" max="9977" width="9.28125" style="19" customWidth="1"/>
    <col min="9978" max="9978" width="11.00390625" style="19" customWidth="1"/>
    <col min="9979" max="9979" width="9.8515625" style="19" customWidth="1"/>
    <col min="9980" max="9982" width="9.140625" style="19" hidden="1" customWidth="1"/>
    <col min="9983" max="10227" width="9.140625" style="19" customWidth="1"/>
    <col min="10228" max="10228" width="37.7109375" style="19" customWidth="1"/>
    <col min="10229" max="10229" width="7.57421875" style="19" customWidth="1"/>
    <col min="10230" max="10231" width="9.00390625" style="19" customWidth="1"/>
    <col min="10232" max="10232" width="6.421875" style="19" customWidth="1"/>
    <col min="10233" max="10233" width="9.28125" style="19" customWidth="1"/>
    <col min="10234" max="10234" width="11.00390625" style="19" customWidth="1"/>
    <col min="10235" max="10235" width="9.8515625" style="19" customWidth="1"/>
    <col min="10236" max="10238" width="9.140625" style="19" hidden="1" customWidth="1"/>
    <col min="10239" max="10483" width="9.140625" style="19" customWidth="1"/>
    <col min="10484" max="10484" width="37.7109375" style="19" customWidth="1"/>
    <col min="10485" max="10485" width="7.57421875" style="19" customWidth="1"/>
    <col min="10486" max="10487" width="9.00390625" style="19" customWidth="1"/>
    <col min="10488" max="10488" width="6.421875" style="19" customWidth="1"/>
    <col min="10489" max="10489" width="9.28125" style="19" customWidth="1"/>
    <col min="10490" max="10490" width="11.00390625" style="19" customWidth="1"/>
    <col min="10491" max="10491" width="9.8515625" style="19" customWidth="1"/>
    <col min="10492" max="10494" width="9.140625" style="19" hidden="1" customWidth="1"/>
    <col min="10495" max="10739" width="9.140625" style="19" customWidth="1"/>
    <col min="10740" max="10740" width="37.7109375" style="19" customWidth="1"/>
    <col min="10741" max="10741" width="7.57421875" style="19" customWidth="1"/>
    <col min="10742" max="10743" width="9.00390625" style="19" customWidth="1"/>
    <col min="10744" max="10744" width="6.421875" style="19" customWidth="1"/>
    <col min="10745" max="10745" width="9.28125" style="19" customWidth="1"/>
    <col min="10746" max="10746" width="11.00390625" style="19" customWidth="1"/>
    <col min="10747" max="10747" width="9.8515625" style="19" customWidth="1"/>
    <col min="10748" max="10750" width="9.140625" style="19" hidden="1" customWidth="1"/>
    <col min="10751" max="10995" width="9.140625" style="19" customWidth="1"/>
    <col min="10996" max="10996" width="37.7109375" style="19" customWidth="1"/>
    <col min="10997" max="10997" width="7.57421875" style="19" customWidth="1"/>
    <col min="10998" max="10999" width="9.00390625" style="19" customWidth="1"/>
    <col min="11000" max="11000" width="6.421875" style="19" customWidth="1"/>
    <col min="11001" max="11001" width="9.28125" style="19" customWidth="1"/>
    <col min="11002" max="11002" width="11.00390625" style="19" customWidth="1"/>
    <col min="11003" max="11003" width="9.8515625" style="19" customWidth="1"/>
    <col min="11004" max="11006" width="9.140625" style="19" hidden="1" customWidth="1"/>
    <col min="11007" max="11251" width="9.140625" style="19" customWidth="1"/>
    <col min="11252" max="11252" width="37.7109375" style="19" customWidth="1"/>
    <col min="11253" max="11253" width="7.57421875" style="19" customWidth="1"/>
    <col min="11254" max="11255" width="9.00390625" style="19" customWidth="1"/>
    <col min="11256" max="11256" width="6.421875" style="19" customWidth="1"/>
    <col min="11257" max="11257" width="9.28125" style="19" customWidth="1"/>
    <col min="11258" max="11258" width="11.00390625" style="19" customWidth="1"/>
    <col min="11259" max="11259" width="9.8515625" style="19" customWidth="1"/>
    <col min="11260" max="11262" width="9.140625" style="19" hidden="1" customWidth="1"/>
    <col min="11263" max="11507" width="9.140625" style="19" customWidth="1"/>
    <col min="11508" max="11508" width="37.7109375" style="19" customWidth="1"/>
    <col min="11509" max="11509" width="7.57421875" style="19" customWidth="1"/>
    <col min="11510" max="11511" width="9.00390625" style="19" customWidth="1"/>
    <col min="11512" max="11512" width="6.421875" style="19" customWidth="1"/>
    <col min="11513" max="11513" width="9.28125" style="19" customWidth="1"/>
    <col min="11514" max="11514" width="11.00390625" style="19" customWidth="1"/>
    <col min="11515" max="11515" width="9.8515625" style="19" customWidth="1"/>
    <col min="11516" max="11518" width="9.140625" style="19" hidden="1" customWidth="1"/>
    <col min="11519" max="11763" width="9.140625" style="19" customWidth="1"/>
    <col min="11764" max="11764" width="37.7109375" style="19" customWidth="1"/>
    <col min="11765" max="11765" width="7.57421875" style="19" customWidth="1"/>
    <col min="11766" max="11767" width="9.00390625" style="19" customWidth="1"/>
    <col min="11768" max="11768" width="6.421875" style="19" customWidth="1"/>
    <col min="11769" max="11769" width="9.28125" style="19" customWidth="1"/>
    <col min="11770" max="11770" width="11.00390625" style="19" customWidth="1"/>
    <col min="11771" max="11771" width="9.8515625" style="19" customWidth="1"/>
    <col min="11772" max="11774" width="9.140625" style="19" hidden="1" customWidth="1"/>
    <col min="11775" max="12019" width="9.140625" style="19" customWidth="1"/>
    <col min="12020" max="12020" width="37.7109375" style="19" customWidth="1"/>
    <col min="12021" max="12021" width="7.57421875" style="19" customWidth="1"/>
    <col min="12022" max="12023" width="9.00390625" style="19" customWidth="1"/>
    <col min="12024" max="12024" width="6.421875" style="19" customWidth="1"/>
    <col min="12025" max="12025" width="9.28125" style="19" customWidth="1"/>
    <col min="12026" max="12026" width="11.00390625" style="19" customWidth="1"/>
    <col min="12027" max="12027" width="9.8515625" style="19" customWidth="1"/>
    <col min="12028" max="12030" width="9.140625" style="19" hidden="1" customWidth="1"/>
    <col min="12031" max="12275" width="9.140625" style="19" customWidth="1"/>
    <col min="12276" max="12276" width="37.7109375" style="19" customWidth="1"/>
    <col min="12277" max="12277" width="7.57421875" style="19" customWidth="1"/>
    <col min="12278" max="12279" width="9.00390625" style="19" customWidth="1"/>
    <col min="12280" max="12280" width="6.421875" style="19" customWidth="1"/>
    <col min="12281" max="12281" width="9.28125" style="19" customWidth="1"/>
    <col min="12282" max="12282" width="11.00390625" style="19" customWidth="1"/>
    <col min="12283" max="12283" width="9.8515625" style="19" customWidth="1"/>
    <col min="12284" max="12286" width="9.140625" style="19" hidden="1" customWidth="1"/>
    <col min="12287" max="12531" width="9.140625" style="19" customWidth="1"/>
    <col min="12532" max="12532" width="37.7109375" style="19" customWidth="1"/>
    <col min="12533" max="12533" width="7.57421875" style="19" customWidth="1"/>
    <col min="12534" max="12535" width="9.00390625" style="19" customWidth="1"/>
    <col min="12536" max="12536" width="6.421875" style="19" customWidth="1"/>
    <col min="12537" max="12537" width="9.28125" style="19" customWidth="1"/>
    <col min="12538" max="12538" width="11.00390625" style="19" customWidth="1"/>
    <col min="12539" max="12539" width="9.8515625" style="19" customWidth="1"/>
    <col min="12540" max="12542" width="9.140625" style="19" hidden="1" customWidth="1"/>
    <col min="12543" max="12787" width="9.140625" style="19" customWidth="1"/>
    <col min="12788" max="12788" width="37.7109375" style="19" customWidth="1"/>
    <col min="12789" max="12789" width="7.57421875" style="19" customWidth="1"/>
    <col min="12790" max="12791" width="9.00390625" style="19" customWidth="1"/>
    <col min="12792" max="12792" width="6.421875" style="19" customWidth="1"/>
    <col min="12793" max="12793" width="9.28125" style="19" customWidth="1"/>
    <col min="12794" max="12794" width="11.00390625" style="19" customWidth="1"/>
    <col min="12795" max="12795" width="9.8515625" style="19" customWidth="1"/>
    <col min="12796" max="12798" width="9.140625" style="19" hidden="1" customWidth="1"/>
    <col min="12799" max="13043" width="9.140625" style="19" customWidth="1"/>
    <col min="13044" max="13044" width="37.7109375" style="19" customWidth="1"/>
    <col min="13045" max="13045" width="7.57421875" style="19" customWidth="1"/>
    <col min="13046" max="13047" width="9.00390625" style="19" customWidth="1"/>
    <col min="13048" max="13048" width="6.421875" style="19" customWidth="1"/>
    <col min="13049" max="13049" width="9.28125" style="19" customWidth="1"/>
    <col min="13050" max="13050" width="11.00390625" style="19" customWidth="1"/>
    <col min="13051" max="13051" width="9.8515625" style="19" customWidth="1"/>
    <col min="13052" max="13054" width="9.140625" style="19" hidden="1" customWidth="1"/>
    <col min="13055" max="13299" width="9.140625" style="19" customWidth="1"/>
    <col min="13300" max="13300" width="37.7109375" style="19" customWidth="1"/>
    <col min="13301" max="13301" width="7.57421875" style="19" customWidth="1"/>
    <col min="13302" max="13303" width="9.00390625" style="19" customWidth="1"/>
    <col min="13304" max="13304" width="6.421875" style="19" customWidth="1"/>
    <col min="13305" max="13305" width="9.28125" style="19" customWidth="1"/>
    <col min="13306" max="13306" width="11.00390625" style="19" customWidth="1"/>
    <col min="13307" max="13307" width="9.8515625" style="19" customWidth="1"/>
    <col min="13308" max="13310" width="9.140625" style="19" hidden="1" customWidth="1"/>
    <col min="13311" max="13555" width="9.140625" style="19" customWidth="1"/>
    <col min="13556" max="13556" width="37.7109375" style="19" customWidth="1"/>
    <col min="13557" max="13557" width="7.57421875" style="19" customWidth="1"/>
    <col min="13558" max="13559" width="9.00390625" style="19" customWidth="1"/>
    <col min="13560" max="13560" width="6.421875" style="19" customWidth="1"/>
    <col min="13561" max="13561" width="9.28125" style="19" customWidth="1"/>
    <col min="13562" max="13562" width="11.00390625" style="19" customWidth="1"/>
    <col min="13563" max="13563" width="9.8515625" style="19" customWidth="1"/>
    <col min="13564" max="13566" width="9.140625" style="19" hidden="1" customWidth="1"/>
    <col min="13567" max="13811" width="9.140625" style="19" customWidth="1"/>
    <col min="13812" max="13812" width="37.7109375" style="19" customWidth="1"/>
    <col min="13813" max="13813" width="7.57421875" style="19" customWidth="1"/>
    <col min="13814" max="13815" width="9.00390625" style="19" customWidth="1"/>
    <col min="13816" max="13816" width="6.421875" style="19" customWidth="1"/>
    <col min="13817" max="13817" width="9.28125" style="19" customWidth="1"/>
    <col min="13818" max="13818" width="11.00390625" style="19" customWidth="1"/>
    <col min="13819" max="13819" width="9.8515625" style="19" customWidth="1"/>
    <col min="13820" max="13822" width="9.140625" style="19" hidden="1" customWidth="1"/>
    <col min="13823" max="14067" width="9.140625" style="19" customWidth="1"/>
    <col min="14068" max="14068" width="37.7109375" style="19" customWidth="1"/>
    <col min="14069" max="14069" width="7.57421875" style="19" customWidth="1"/>
    <col min="14070" max="14071" width="9.00390625" style="19" customWidth="1"/>
    <col min="14072" max="14072" width="6.421875" style="19" customWidth="1"/>
    <col min="14073" max="14073" width="9.28125" style="19" customWidth="1"/>
    <col min="14074" max="14074" width="11.00390625" style="19" customWidth="1"/>
    <col min="14075" max="14075" width="9.8515625" style="19" customWidth="1"/>
    <col min="14076" max="14078" width="9.140625" style="19" hidden="1" customWidth="1"/>
    <col min="14079" max="14323" width="9.140625" style="19" customWidth="1"/>
    <col min="14324" max="14324" width="37.7109375" style="19" customWidth="1"/>
    <col min="14325" max="14325" width="7.57421875" style="19" customWidth="1"/>
    <col min="14326" max="14327" width="9.00390625" style="19" customWidth="1"/>
    <col min="14328" max="14328" width="6.421875" style="19" customWidth="1"/>
    <col min="14329" max="14329" width="9.28125" style="19" customWidth="1"/>
    <col min="14330" max="14330" width="11.00390625" style="19" customWidth="1"/>
    <col min="14331" max="14331" width="9.8515625" style="19" customWidth="1"/>
    <col min="14332" max="14334" width="9.140625" style="19" hidden="1" customWidth="1"/>
    <col min="14335" max="14579" width="9.140625" style="19" customWidth="1"/>
    <col min="14580" max="14580" width="37.7109375" style="19" customWidth="1"/>
    <col min="14581" max="14581" width="7.57421875" style="19" customWidth="1"/>
    <col min="14582" max="14583" width="9.00390625" style="19" customWidth="1"/>
    <col min="14584" max="14584" width="6.421875" style="19" customWidth="1"/>
    <col min="14585" max="14585" width="9.28125" style="19" customWidth="1"/>
    <col min="14586" max="14586" width="11.00390625" style="19" customWidth="1"/>
    <col min="14587" max="14587" width="9.8515625" style="19" customWidth="1"/>
    <col min="14588" max="14590" width="9.140625" style="19" hidden="1" customWidth="1"/>
    <col min="14591" max="14835" width="9.140625" style="19" customWidth="1"/>
    <col min="14836" max="14836" width="37.7109375" style="19" customWidth="1"/>
    <col min="14837" max="14837" width="7.57421875" style="19" customWidth="1"/>
    <col min="14838" max="14839" width="9.00390625" style="19" customWidth="1"/>
    <col min="14840" max="14840" width="6.421875" style="19" customWidth="1"/>
    <col min="14841" max="14841" width="9.28125" style="19" customWidth="1"/>
    <col min="14842" max="14842" width="11.00390625" style="19" customWidth="1"/>
    <col min="14843" max="14843" width="9.8515625" style="19" customWidth="1"/>
    <col min="14844" max="14846" width="9.140625" style="19" hidden="1" customWidth="1"/>
    <col min="14847" max="15091" width="9.140625" style="19" customWidth="1"/>
    <col min="15092" max="15092" width="37.7109375" style="19" customWidth="1"/>
    <col min="15093" max="15093" width="7.57421875" style="19" customWidth="1"/>
    <col min="15094" max="15095" width="9.00390625" style="19" customWidth="1"/>
    <col min="15096" max="15096" width="6.421875" style="19" customWidth="1"/>
    <col min="15097" max="15097" width="9.28125" style="19" customWidth="1"/>
    <col min="15098" max="15098" width="11.00390625" style="19" customWidth="1"/>
    <col min="15099" max="15099" width="9.8515625" style="19" customWidth="1"/>
    <col min="15100" max="15102" width="9.140625" style="19" hidden="1" customWidth="1"/>
    <col min="15103" max="15347" width="9.140625" style="19" customWidth="1"/>
    <col min="15348" max="15348" width="37.7109375" style="19" customWidth="1"/>
    <col min="15349" max="15349" width="7.57421875" style="19" customWidth="1"/>
    <col min="15350" max="15351" width="9.00390625" style="19" customWidth="1"/>
    <col min="15352" max="15352" width="6.421875" style="19" customWidth="1"/>
    <col min="15353" max="15353" width="9.28125" style="19" customWidth="1"/>
    <col min="15354" max="15354" width="11.00390625" style="19" customWidth="1"/>
    <col min="15355" max="15355" width="9.8515625" style="19" customWidth="1"/>
    <col min="15356" max="15358" width="9.140625" style="19" hidden="1" customWidth="1"/>
    <col min="15359" max="15603" width="9.140625" style="19" customWidth="1"/>
    <col min="15604" max="15604" width="37.7109375" style="19" customWidth="1"/>
    <col min="15605" max="15605" width="7.57421875" style="19" customWidth="1"/>
    <col min="15606" max="15607" width="9.00390625" style="19" customWidth="1"/>
    <col min="15608" max="15608" width="6.421875" style="19" customWidth="1"/>
    <col min="15609" max="15609" width="9.28125" style="19" customWidth="1"/>
    <col min="15610" max="15610" width="11.00390625" style="19" customWidth="1"/>
    <col min="15611" max="15611" width="9.8515625" style="19" customWidth="1"/>
    <col min="15612" max="15614" width="9.140625" style="19" hidden="1" customWidth="1"/>
    <col min="15615" max="15859" width="9.140625" style="19" customWidth="1"/>
    <col min="15860" max="15860" width="37.7109375" style="19" customWidth="1"/>
    <col min="15861" max="15861" width="7.57421875" style="19" customWidth="1"/>
    <col min="15862" max="15863" width="9.00390625" style="19" customWidth="1"/>
    <col min="15864" max="15864" width="6.421875" style="19" customWidth="1"/>
    <col min="15865" max="15865" width="9.28125" style="19" customWidth="1"/>
    <col min="15866" max="15866" width="11.00390625" style="19" customWidth="1"/>
    <col min="15867" max="15867" width="9.8515625" style="19" customWidth="1"/>
    <col min="15868" max="15870" width="9.140625" style="19" hidden="1" customWidth="1"/>
    <col min="15871" max="16115" width="9.140625" style="19" customWidth="1"/>
    <col min="16116" max="16116" width="37.7109375" style="19" customWidth="1"/>
    <col min="16117" max="16117" width="7.57421875" style="19" customWidth="1"/>
    <col min="16118" max="16119" width="9.00390625" style="19" customWidth="1"/>
    <col min="16120" max="16120" width="6.421875" style="19" customWidth="1"/>
    <col min="16121" max="16121" width="9.28125" style="19" customWidth="1"/>
    <col min="16122" max="16122" width="11.00390625" style="19" customWidth="1"/>
    <col min="16123" max="16123" width="9.8515625" style="19" customWidth="1"/>
    <col min="16124" max="16126" width="9.140625" style="19" hidden="1" customWidth="1"/>
    <col min="16127" max="16133" width="9.140625" style="19" customWidth="1"/>
    <col min="16134" max="16384" width="9.140625" style="19" customWidth="1"/>
  </cols>
  <sheetData>
    <row r="2" spans="2:5" ht="15">
      <c r="B2" s="19" t="s">
        <v>314</v>
      </c>
      <c r="E2" s="20"/>
    </row>
    <row r="3" spans="2:5" ht="27" customHeight="1">
      <c r="B3" s="114" t="s">
        <v>257</v>
      </c>
      <c r="C3" s="114"/>
      <c r="D3" s="114"/>
      <c r="E3" s="114"/>
    </row>
    <row r="4" spans="2:5" ht="15">
      <c r="B4" s="19" t="s">
        <v>270</v>
      </c>
      <c r="E4" s="20"/>
    </row>
    <row r="5" ht="15">
      <c r="E5" s="20"/>
    </row>
    <row r="6" spans="1:5" ht="49.5" customHeight="1">
      <c r="A6" s="116" t="s">
        <v>315</v>
      </c>
      <c r="B6" s="116"/>
      <c r="C6" s="116"/>
      <c r="D6" s="116"/>
      <c r="E6" s="116"/>
    </row>
    <row r="7" ht="15">
      <c r="A7" s="21"/>
    </row>
    <row r="8" ht="15">
      <c r="E8" s="22" t="s">
        <v>98</v>
      </c>
    </row>
    <row r="9" spans="1:5" ht="48" customHeight="1">
      <c r="A9" s="23" t="s">
        <v>0</v>
      </c>
      <c r="B9" s="24" t="s">
        <v>1</v>
      </c>
      <c r="C9" s="24" t="s">
        <v>2</v>
      </c>
      <c r="D9" s="24" t="s">
        <v>3</v>
      </c>
      <c r="E9" s="24" t="s">
        <v>271</v>
      </c>
    </row>
    <row r="10" spans="1:5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24.75" customHeight="1">
      <c r="A11" s="50" t="s">
        <v>107</v>
      </c>
      <c r="B11" s="18"/>
      <c r="C11" s="18"/>
      <c r="D11" s="18"/>
      <c r="E11" s="18"/>
    </row>
    <row r="12" spans="1:5" ht="15">
      <c r="A12" s="40" t="s">
        <v>4</v>
      </c>
      <c r="B12" s="41"/>
      <c r="C12" s="41"/>
      <c r="D12" s="41"/>
      <c r="E12" s="26">
        <f>E13+E83+E92+E124+E149+E219+E229+E246+E278</f>
        <v>91233889</v>
      </c>
    </row>
    <row r="13" spans="1:5" ht="15">
      <c r="A13" s="1" t="s">
        <v>5</v>
      </c>
      <c r="B13" s="3" t="s">
        <v>7</v>
      </c>
      <c r="C13" s="48"/>
      <c r="D13" s="48"/>
      <c r="E13" s="25">
        <f>E14+E19+E33+E39</f>
        <v>28204817.88</v>
      </c>
    </row>
    <row r="14" spans="1:5" s="21" customFormat="1" ht="36">
      <c r="A14" s="42" t="s">
        <v>51</v>
      </c>
      <c r="B14" s="12" t="s">
        <v>8</v>
      </c>
      <c r="C14" s="15"/>
      <c r="D14" s="15"/>
      <c r="E14" s="32">
        <f>+E15</f>
        <v>1931004</v>
      </c>
    </row>
    <row r="15" spans="1:5" ht="36">
      <c r="A15" s="30" t="s">
        <v>52</v>
      </c>
      <c r="B15" s="53" t="s">
        <v>8</v>
      </c>
      <c r="C15" s="53" t="s">
        <v>130</v>
      </c>
      <c r="D15" s="53"/>
      <c r="E15" s="26">
        <f aca="true" t="shared" si="0" ref="E15:E17">E16</f>
        <v>1931004</v>
      </c>
    </row>
    <row r="16" spans="1:5" ht="24">
      <c r="A16" s="52" t="s">
        <v>9</v>
      </c>
      <c r="B16" s="53" t="s">
        <v>8</v>
      </c>
      <c r="C16" s="53" t="s">
        <v>130</v>
      </c>
      <c r="D16" s="53"/>
      <c r="E16" s="26">
        <f t="shared" si="0"/>
        <v>1931004</v>
      </c>
    </row>
    <row r="17" spans="1:9" ht="27.75" customHeight="1">
      <c r="A17" s="44" t="s">
        <v>65</v>
      </c>
      <c r="B17" s="4" t="s">
        <v>8</v>
      </c>
      <c r="C17" s="4" t="s">
        <v>130</v>
      </c>
      <c r="D17" s="4" t="s">
        <v>54</v>
      </c>
      <c r="E17" s="28">
        <f t="shared" si="0"/>
        <v>1931004</v>
      </c>
      <c r="G17" s="64"/>
      <c r="H17" s="64"/>
      <c r="I17" s="64"/>
    </row>
    <row r="18" spans="1:5" ht="27.75" customHeight="1">
      <c r="A18" s="44" t="s">
        <v>66</v>
      </c>
      <c r="B18" s="4" t="s">
        <v>8</v>
      </c>
      <c r="C18" s="4" t="s">
        <v>130</v>
      </c>
      <c r="D18" s="4" t="s">
        <v>56</v>
      </c>
      <c r="E18" s="29">
        <v>1931004</v>
      </c>
    </row>
    <row r="19" spans="1:5" ht="36">
      <c r="A19" s="38" t="s">
        <v>10</v>
      </c>
      <c r="B19" s="12" t="s">
        <v>11</v>
      </c>
      <c r="C19" s="15"/>
      <c r="D19" s="15"/>
      <c r="E19" s="32">
        <f>E29+E20</f>
        <v>9887700</v>
      </c>
    </row>
    <row r="20" spans="1:5" ht="36">
      <c r="A20" s="30" t="s">
        <v>242</v>
      </c>
      <c r="B20" s="53" t="s">
        <v>11</v>
      </c>
      <c r="C20" s="53" t="s">
        <v>131</v>
      </c>
      <c r="D20" s="53"/>
      <c r="E20" s="26">
        <f aca="true" t="shared" si="1" ref="E20:E21">E21</f>
        <v>8873026</v>
      </c>
    </row>
    <row r="21" spans="1:5" ht="24">
      <c r="A21" s="52" t="s">
        <v>129</v>
      </c>
      <c r="B21" s="54" t="s">
        <v>11</v>
      </c>
      <c r="C21" s="53" t="s">
        <v>132</v>
      </c>
      <c r="D21" s="53"/>
      <c r="E21" s="26">
        <f t="shared" si="1"/>
        <v>8873026</v>
      </c>
    </row>
    <row r="22" spans="1:5" ht="15">
      <c r="A22" s="52" t="s">
        <v>53</v>
      </c>
      <c r="B22" s="53" t="s">
        <v>11</v>
      </c>
      <c r="C22" s="53" t="s">
        <v>133</v>
      </c>
      <c r="D22" s="53"/>
      <c r="E22" s="26">
        <f>E23+E25+E27</f>
        <v>8873026</v>
      </c>
    </row>
    <row r="23" spans="1:5" ht="48">
      <c r="A23" s="45" t="s">
        <v>85</v>
      </c>
      <c r="B23" s="4" t="s">
        <v>11</v>
      </c>
      <c r="C23" s="4" t="s">
        <v>133</v>
      </c>
      <c r="D23" s="4" t="s">
        <v>54</v>
      </c>
      <c r="E23" s="28">
        <f>E24</f>
        <v>6877026</v>
      </c>
    </row>
    <row r="24" spans="1:5" ht="24">
      <c r="A24" s="46" t="s">
        <v>94</v>
      </c>
      <c r="B24" s="4" t="s">
        <v>11</v>
      </c>
      <c r="C24" s="4" t="s">
        <v>133</v>
      </c>
      <c r="D24" s="4" t="s">
        <v>56</v>
      </c>
      <c r="E24" s="29">
        <v>6877026</v>
      </c>
    </row>
    <row r="25" spans="1:5" ht="24">
      <c r="A25" s="44" t="s">
        <v>65</v>
      </c>
      <c r="B25" s="4" t="s">
        <v>11</v>
      </c>
      <c r="C25" s="4" t="s">
        <v>133</v>
      </c>
      <c r="D25" s="4" t="s">
        <v>57</v>
      </c>
      <c r="E25" s="28">
        <f>E26</f>
        <v>1961000</v>
      </c>
    </row>
    <row r="26" spans="1:5" ht="24">
      <c r="A26" s="44" t="s">
        <v>66</v>
      </c>
      <c r="B26" s="4" t="s">
        <v>11</v>
      </c>
      <c r="C26" s="4" t="s">
        <v>133</v>
      </c>
      <c r="D26" s="4" t="s">
        <v>58</v>
      </c>
      <c r="E26" s="29">
        <v>1961000</v>
      </c>
    </row>
    <row r="27" spans="1:5" ht="15">
      <c r="A27" s="46" t="s">
        <v>47</v>
      </c>
      <c r="B27" s="4" t="s">
        <v>11</v>
      </c>
      <c r="C27" s="4" t="s">
        <v>133</v>
      </c>
      <c r="D27" s="4" t="s">
        <v>59</v>
      </c>
      <c r="E27" s="28">
        <f>E28</f>
        <v>35000</v>
      </c>
    </row>
    <row r="28" spans="1:5" ht="15">
      <c r="A28" s="46" t="s">
        <v>67</v>
      </c>
      <c r="B28" s="4" t="s">
        <v>11</v>
      </c>
      <c r="C28" s="4" t="s">
        <v>133</v>
      </c>
      <c r="D28" s="4" t="s">
        <v>60</v>
      </c>
      <c r="E28" s="29">
        <v>35000</v>
      </c>
    </row>
    <row r="29" spans="1:5" ht="15">
      <c r="A29" s="30" t="s">
        <v>61</v>
      </c>
      <c r="B29" s="53" t="s">
        <v>11</v>
      </c>
      <c r="C29" s="53" t="s">
        <v>134</v>
      </c>
      <c r="D29" s="53"/>
      <c r="E29" s="26">
        <f aca="true" t="shared" si="2" ref="E29:E31">E30</f>
        <v>1014674</v>
      </c>
    </row>
    <row r="30" spans="1:5" ht="24">
      <c r="A30" s="52" t="s">
        <v>62</v>
      </c>
      <c r="B30" s="53" t="s">
        <v>11</v>
      </c>
      <c r="C30" s="53" t="s">
        <v>135</v>
      </c>
      <c r="D30" s="53"/>
      <c r="E30" s="26">
        <f t="shared" si="2"/>
        <v>1014674</v>
      </c>
    </row>
    <row r="31" spans="1:5" ht="48">
      <c r="A31" s="45" t="s">
        <v>85</v>
      </c>
      <c r="B31" s="4" t="s">
        <v>11</v>
      </c>
      <c r="C31" s="4" t="s">
        <v>135</v>
      </c>
      <c r="D31" s="4" t="s">
        <v>54</v>
      </c>
      <c r="E31" s="28">
        <f t="shared" si="2"/>
        <v>1014674</v>
      </c>
    </row>
    <row r="32" spans="1:5" ht="24">
      <c r="A32" s="46" t="s">
        <v>80</v>
      </c>
      <c r="B32" s="4" t="s">
        <v>11</v>
      </c>
      <c r="C32" s="4" t="s">
        <v>135</v>
      </c>
      <c r="D32" s="4" t="s">
        <v>56</v>
      </c>
      <c r="E32" s="29">
        <v>1014674</v>
      </c>
    </row>
    <row r="33" spans="1:5" ht="15">
      <c r="A33" s="11" t="s">
        <v>12</v>
      </c>
      <c r="B33" s="13" t="s">
        <v>13</v>
      </c>
      <c r="C33" s="8"/>
      <c r="D33" s="56"/>
      <c r="E33" s="32">
        <f aca="true" t="shared" si="3" ref="E33:E37">E34</f>
        <v>400000</v>
      </c>
    </row>
    <row r="34" spans="1:5" ht="36">
      <c r="A34" s="30" t="s">
        <v>89</v>
      </c>
      <c r="B34" s="53" t="s">
        <v>13</v>
      </c>
      <c r="C34" s="53" t="s">
        <v>139</v>
      </c>
      <c r="D34" s="4"/>
      <c r="E34" s="26">
        <f t="shared" si="3"/>
        <v>400000</v>
      </c>
    </row>
    <row r="35" spans="1:5" ht="24">
      <c r="A35" s="14" t="s">
        <v>138</v>
      </c>
      <c r="B35" s="53" t="s">
        <v>13</v>
      </c>
      <c r="C35" s="53" t="s">
        <v>140</v>
      </c>
      <c r="D35" s="4"/>
      <c r="E35" s="26">
        <f t="shared" si="3"/>
        <v>400000</v>
      </c>
    </row>
    <row r="36" spans="1:5" ht="15">
      <c r="A36" s="14" t="s">
        <v>63</v>
      </c>
      <c r="B36" s="53" t="s">
        <v>13</v>
      </c>
      <c r="C36" s="53" t="s">
        <v>233</v>
      </c>
      <c r="D36" s="53"/>
      <c r="E36" s="26">
        <f t="shared" si="3"/>
        <v>400000</v>
      </c>
    </row>
    <row r="37" spans="1:5" ht="15">
      <c r="A37" s="7" t="s">
        <v>47</v>
      </c>
      <c r="B37" s="4" t="s">
        <v>13</v>
      </c>
      <c r="C37" s="4" t="s">
        <v>233</v>
      </c>
      <c r="D37" s="4">
        <v>800</v>
      </c>
      <c r="E37" s="28">
        <f t="shared" si="3"/>
        <v>400000</v>
      </c>
    </row>
    <row r="38" spans="1:5" ht="15">
      <c r="A38" s="7" t="s">
        <v>64</v>
      </c>
      <c r="B38" s="4" t="s">
        <v>13</v>
      </c>
      <c r="C38" s="4" t="s">
        <v>233</v>
      </c>
      <c r="D38" s="4">
        <v>870</v>
      </c>
      <c r="E38" s="29">
        <v>400000</v>
      </c>
    </row>
    <row r="39" spans="1:5" ht="15">
      <c r="A39" s="11" t="s">
        <v>14</v>
      </c>
      <c r="B39" s="13" t="s">
        <v>15</v>
      </c>
      <c r="C39" s="15"/>
      <c r="D39" s="15"/>
      <c r="E39" s="32">
        <f>+E50+E55+E40+E68+E76</f>
        <v>15986113.879999999</v>
      </c>
    </row>
    <row r="40" spans="1:5" ht="36">
      <c r="A40" s="30" t="s">
        <v>69</v>
      </c>
      <c r="B40" s="53" t="s">
        <v>15</v>
      </c>
      <c r="C40" s="53" t="s">
        <v>142</v>
      </c>
      <c r="D40" s="4"/>
      <c r="E40" s="26">
        <f>E41</f>
        <v>5480608</v>
      </c>
    </row>
    <row r="41" spans="1:5" ht="36">
      <c r="A41" s="60" t="s">
        <v>141</v>
      </c>
      <c r="B41" s="53" t="s">
        <v>15</v>
      </c>
      <c r="C41" s="53" t="s">
        <v>143</v>
      </c>
      <c r="D41" s="4"/>
      <c r="E41" s="26">
        <f>E42+E47</f>
        <v>5480608</v>
      </c>
    </row>
    <row r="42" spans="1:5" ht="36">
      <c r="A42" s="60" t="s">
        <v>86</v>
      </c>
      <c r="B42" s="53" t="s">
        <v>15</v>
      </c>
      <c r="C42" s="53" t="s">
        <v>144</v>
      </c>
      <c r="D42" s="53"/>
      <c r="E42" s="26">
        <f>E43+E45</f>
        <v>4975608</v>
      </c>
    </row>
    <row r="43" spans="1:5" ht="48">
      <c r="A43" s="45" t="s">
        <v>85</v>
      </c>
      <c r="B43" s="4" t="s">
        <v>15</v>
      </c>
      <c r="C43" s="4" t="s">
        <v>144</v>
      </c>
      <c r="D43" s="4" t="s">
        <v>54</v>
      </c>
      <c r="E43" s="28">
        <f>E44</f>
        <v>4945608</v>
      </c>
    </row>
    <row r="44" spans="1:5" ht="24">
      <c r="A44" s="45" t="s">
        <v>55</v>
      </c>
      <c r="B44" s="4" t="s">
        <v>15</v>
      </c>
      <c r="C44" s="4" t="s">
        <v>144</v>
      </c>
      <c r="D44" s="4" t="s">
        <v>56</v>
      </c>
      <c r="E44" s="29">
        <v>4945608</v>
      </c>
    </row>
    <row r="45" spans="1:5" ht="24">
      <c r="A45" s="44" t="s">
        <v>65</v>
      </c>
      <c r="B45" s="4" t="s">
        <v>15</v>
      </c>
      <c r="C45" s="4" t="s">
        <v>144</v>
      </c>
      <c r="D45" s="5" t="s">
        <v>57</v>
      </c>
      <c r="E45" s="28">
        <f>E46</f>
        <v>30000</v>
      </c>
    </row>
    <row r="46" spans="1:5" ht="24">
      <c r="A46" s="44" t="s">
        <v>66</v>
      </c>
      <c r="B46" s="4" t="s">
        <v>15</v>
      </c>
      <c r="C46" s="4" t="s">
        <v>144</v>
      </c>
      <c r="D46" s="5" t="s">
        <v>58</v>
      </c>
      <c r="E46" s="29">
        <v>30000</v>
      </c>
    </row>
    <row r="47" spans="1:5" ht="36">
      <c r="A47" s="61" t="s">
        <v>146</v>
      </c>
      <c r="B47" s="53" t="s">
        <v>15</v>
      </c>
      <c r="C47" s="53" t="s">
        <v>145</v>
      </c>
      <c r="D47" s="53"/>
      <c r="E47" s="26">
        <f aca="true" t="shared" si="4" ref="E47:E48">E48</f>
        <v>505000</v>
      </c>
    </row>
    <row r="48" spans="1:5" ht="24">
      <c r="A48" s="44" t="s">
        <v>65</v>
      </c>
      <c r="B48" s="4" t="s">
        <v>15</v>
      </c>
      <c r="C48" s="4" t="s">
        <v>145</v>
      </c>
      <c r="D48" s="4" t="s">
        <v>57</v>
      </c>
      <c r="E48" s="28">
        <f t="shared" si="4"/>
        <v>505000</v>
      </c>
    </row>
    <row r="49" spans="1:5" ht="24">
      <c r="A49" s="44" t="s">
        <v>66</v>
      </c>
      <c r="B49" s="4" t="s">
        <v>15</v>
      </c>
      <c r="C49" s="4" t="s">
        <v>145</v>
      </c>
      <c r="D49" s="4" t="s">
        <v>58</v>
      </c>
      <c r="E49" s="29">
        <v>505000</v>
      </c>
    </row>
    <row r="50" spans="1:5" ht="36">
      <c r="A50" s="30" t="s">
        <v>68</v>
      </c>
      <c r="B50" s="53" t="s">
        <v>15</v>
      </c>
      <c r="C50" s="53" t="s">
        <v>150</v>
      </c>
      <c r="D50" s="4"/>
      <c r="E50" s="26">
        <f aca="true" t="shared" si="5" ref="E50:E53">E51</f>
        <v>792000</v>
      </c>
    </row>
    <row r="51" spans="1:5" ht="24">
      <c r="A51" s="14" t="s">
        <v>148</v>
      </c>
      <c r="B51" s="53" t="s">
        <v>15</v>
      </c>
      <c r="C51" s="53" t="s">
        <v>235</v>
      </c>
      <c r="D51" s="4"/>
      <c r="E51" s="26">
        <f t="shared" si="5"/>
        <v>792000</v>
      </c>
    </row>
    <row r="52" spans="1:5" ht="15">
      <c r="A52" s="14" t="s">
        <v>236</v>
      </c>
      <c r="B52" s="53" t="s">
        <v>15</v>
      </c>
      <c r="C52" s="53" t="s">
        <v>149</v>
      </c>
      <c r="D52" s="53"/>
      <c r="E52" s="26">
        <f t="shared" si="5"/>
        <v>792000</v>
      </c>
    </row>
    <row r="53" spans="1:5" ht="24">
      <c r="A53" s="44" t="s">
        <v>65</v>
      </c>
      <c r="B53" s="4" t="s">
        <v>15</v>
      </c>
      <c r="C53" s="4" t="s">
        <v>149</v>
      </c>
      <c r="D53" s="4" t="s">
        <v>57</v>
      </c>
      <c r="E53" s="28">
        <f t="shared" si="5"/>
        <v>792000</v>
      </c>
    </row>
    <row r="54" spans="1:5" ht="24">
      <c r="A54" s="44" t="s">
        <v>66</v>
      </c>
      <c r="B54" s="4" t="s">
        <v>15</v>
      </c>
      <c r="C54" s="4" t="s">
        <v>149</v>
      </c>
      <c r="D54" s="4" t="s">
        <v>58</v>
      </c>
      <c r="E54" s="29">
        <v>792000</v>
      </c>
    </row>
    <row r="55" spans="1:5" ht="24">
      <c r="A55" s="30" t="s">
        <v>290</v>
      </c>
      <c r="B55" s="53" t="s">
        <v>15</v>
      </c>
      <c r="C55" s="53" t="s">
        <v>179</v>
      </c>
      <c r="D55" s="53"/>
      <c r="E55" s="26">
        <f>E56+E60+E64</f>
        <v>950000</v>
      </c>
    </row>
    <row r="56" spans="1:5" ht="24">
      <c r="A56" s="52" t="s">
        <v>291</v>
      </c>
      <c r="B56" s="53" t="s">
        <v>15</v>
      </c>
      <c r="C56" s="53" t="s">
        <v>180</v>
      </c>
      <c r="D56" s="53"/>
      <c r="E56" s="26">
        <f aca="true" t="shared" si="6" ref="E56:E58">E57</f>
        <v>200000</v>
      </c>
    </row>
    <row r="57" spans="1:5" s="21" customFormat="1" ht="15">
      <c r="A57" s="52" t="s">
        <v>328</v>
      </c>
      <c r="B57" s="53" t="s">
        <v>15</v>
      </c>
      <c r="C57" s="53" t="s">
        <v>181</v>
      </c>
      <c r="D57" s="53"/>
      <c r="E57" s="26">
        <f t="shared" si="6"/>
        <v>200000</v>
      </c>
    </row>
    <row r="58" spans="1:5" ht="24">
      <c r="A58" s="44" t="s">
        <v>65</v>
      </c>
      <c r="B58" s="4" t="s">
        <v>15</v>
      </c>
      <c r="C58" s="4" t="s">
        <v>181</v>
      </c>
      <c r="D58" s="4" t="s">
        <v>57</v>
      </c>
      <c r="E58" s="28">
        <f t="shared" si="6"/>
        <v>200000</v>
      </c>
    </row>
    <row r="59" spans="1:5" ht="24">
      <c r="A59" s="44" t="s">
        <v>66</v>
      </c>
      <c r="B59" s="4" t="s">
        <v>15</v>
      </c>
      <c r="C59" s="4" t="s">
        <v>181</v>
      </c>
      <c r="D59" s="4" t="s">
        <v>58</v>
      </c>
      <c r="E59" s="29">
        <v>200000</v>
      </c>
    </row>
    <row r="60" spans="1:5" ht="24">
      <c r="A60" s="52" t="s">
        <v>292</v>
      </c>
      <c r="B60" s="53" t="s">
        <v>15</v>
      </c>
      <c r="C60" s="53" t="s">
        <v>294</v>
      </c>
      <c r="D60" s="53"/>
      <c r="E60" s="26">
        <f aca="true" t="shared" si="7" ref="E60:E62">E61</f>
        <v>190000</v>
      </c>
    </row>
    <row r="61" spans="1:5" s="21" customFormat="1" ht="15">
      <c r="A61" s="52" t="s">
        <v>299</v>
      </c>
      <c r="B61" s="53" t="s">
        <v>15</v>
      </c>
      <c r="C61" s="53" t="s">
        <v>296</v>
      </c>
      <c r="D61" s="53"/>
      <c r="E61" s="26">
        <f t="shared" si="7"/>
        <v>190000</v>
      </c>
    </row>
    <row r="62" spans="1:5" ht="24">
      <c r="A62" s="44" t="s">
        <v>65</v>
      </c>
      <c r="B62" s="4" t="s">
        <v>15</v>
      </c>
      <c r="C62" s="4" t="s">
        <v>296</v>
      </c>
      <c r="D62" s="4" t="s">
        <v>57</v>
      </c>
      <c r="E62" s="28">
        <f t="shared" si="7"/>
        <v>190000</v>
      </c>
    </row>
    <row r="63" spans="1:5" ht="24">
      <c r="A63" s="44" t="s">
        <v>66</v>
      </c>
      <c r="B63" s="4" t="s">
        <v>15</v>
      </c>
      <c r="C63" s="4" t="s">
        <v>296</v>
      </c>
      <c r="D63" s="4" t="s">
        <v>58</v>
      </c>
      <c r="E63" s="29">
        <v>190000</v>
      </c>
    </row>
    <row r="64" spans="1:5" ht="24">
      <c r="A64" s="52" t="s">
        <v>293</v>
      </c>
      <c r="B64" s="53" t="s">
        <v>15</v>
      </c>
      <c r="C64" s="53" t="s">
        <v>295</v>
      </c>
      <c r="D64" s="53"/>
      <c r="E64" s="26">
        <f aca="true" t="shared" si="8" ref="E64:E66">E65</f>
        <v>560000</v>
      </c>
    </row>
    <row r="65" spans="1:5" s="21" customFormat="1" ht="15">
      <c r="A65" s="52" t="s">
        <v>300</v>
      </c>
      <c r="B65" s="53" t="s">
        <v>15</v>
      </c>
      <c r="C65" s="53" t="s">
        <v>297</v>
      </c>
      <c r="D65" s="53"/>
      <c r="E65" s="26">
        <f t="shared" si="8"/>
        <v>560000</v>
      </c>
    </row>
    <row r="66" spans="1:5" ht="24">
      <c r="A66" s="44" t="s">
        <v>65</v>
      </c>
      <c r="B66" s="4" t="s">
        <v>15</v>
      </c>
      <c r="C66" s="4" t="s">
        <v>297</v>
      </c>
      <c r="D66" s="4" t="s">
        <v>57</v>
      </c>
      <c r="E66" s="28">
        <f t="shared" si="8"/>
        <v>560000</v>
      </c>
    </row>
    <row r="67" spans="1:5" ht="24">
      <c r="A67" s="44" t="s">
        <v>66</v>
      </c>
      <c r="B67" s="4" t="s">
        <v>15</v>
      </c>
      <c r="C67" s="4" t="s">
        <v>297</v>
      </c>
      <c r="D67" s="4" t="s">
        <v>58</v>
      </c>
      <c r="E67" s="29">
        <v>560000</v>
      </c>
    </row>
    <row r="68" spans="1:5" ht="36">
      <c r="A68" s="30" t="s">
        <v>74</v>
      </c>
      <c r="B68" s="53" t="s">
        <v>15</v>
      </c>
      <c r="C68" s="53" t="s">
        <v>152</v>
      </c>
      <c r="D68" s="4"/>
      <c r="E68" s="26">
        <f>E69</f>
        <v>8384725.88</v>
      </c>
    </row>
    <row r="69" spans="1:5" ht="36">
      <c r="A69" s="51" t="s">
        <v>216</v>
      </c>
      <c r="B69" s="53" t="s">
        <v>15</v>
      </c>
      <c r="C69" s="53" t="s">
        <v>151</v>
      </c>
      <c r="D69" s="4"/>
      <c r="E69" s="26">
        <f>E70+E73</f>
        <v>8384725.88</v>
      </c>
    </row>
    <row r="70" spans="1:5" ht="15">
      <c r="A70" s="51" t="s">
        <v>286</v>
      </c>
      <c r="B70" s="53" t="s">
        <v>15</v>
      </c>
      <c r="C70" s="53" t="s">
        <v>285</v>
      </c>
      <c r="D70" s="4"/>
      <c r="E70" s="26">
        <f aca="true" t="shared" si="9" ref="E70:E71">E71</f>
        <v>150000</v>
      </c>
    </row>
    <row r="71" spans="1:5" ht="24">
      <c r="A71" s="44" t="s">
        <v>65</v>
      </c>
      <c r="B71" s="4" t="s">
        <v>15</v>
      </c>
      <c r="C71" s="4" t="s">
        <v>285</v>
      </c>
      <c r="D71" s="4" t="s">
        <v>57</v>
      </c>
      <c r="E71" s="28">
        <f t="shared" si="9"/>
        <v>150000</v>
      </c>
    </row>
    <row r="72" spans="1:5" ht="24">
      <c r="A72" s="44" t="s">
        <v>66</v>
      </c>
      <c r="B72" s="4" t="s">
        <v>15</v>
      </c>
      <c r="C72" s="4" t="s">
        <v>285</v>
      </c>
      <c r="D72" s="4" t="s">
        <v>58</v>
      </c>
      <c r="E72" s="29">
        <v>150000</v>
      </c>
    </row>
    <row r="73" spans="1:5" ht="24">
      <c r="A73" s="51" t="s">
        <v>230</v>
      </c>
      <c r="B73" s="53" t="s">
        <v>15</v>
      </c>
      <c r="C73" s="53" t="s">
        <v>262</v>
      </c>
      <c r="D73" s="53"/>
      <c r="E73" s="26">
        <f aca="true" t="shared" si="10" ref="E73:E74">E74</f>
        <v>8234725.88</v>
      </c>
    </row>
    <row r="74" spans="1:5" ht="24">
      <c r="A74" s="44" t="s">
        <v>65</v>
      </c>
      <c r="B74" s="4" t="s">
        <v>15</v>
      </c>
      <c r="C74" s="4" t="s">
        <v>262</v>
      </c>
      <c r="D74" s="4" t="s">
        <v>57</v>
      </c>
      <c r="E74" s="28">
        <f t="shared" si="10"/>
        <v>8234725.88</v>
      </c>
    </row>
    <row r="75" spans="1:5" ht="24">
      <c r="A75" s="44" t="s">
        <v>66</v>
      </c>
      <c r="B75" s="4" t="s">
        <v>15</v>
      </c>
      <c r="C75" s="4" t="s">
        <v>262</v>
      </c>
      <c r="D75" s="4" t="s">
        <v>58</v>
      </c>
      <c r="E75" s="29">
        <v>8234725.88</v>
      </c>
    </row>
    <row r="76" spans="1:5" ht="36">
      <c r="A76" s="47" t="s">
        <v>242</v>
      </c>
      <c r="B76" s="54" t="s">
        <v>15</v>
      </c>
      <c r="C76" s="53" t="s">
        <v>131</v>
      </c>
      <c r="D76" s="5"/>
      <c r="E76" s="26">
        <f>E77</f>
        <v>378780</v>
      </c>
    </row>
    <row r="77" spans="1:5" ht="24">
      <c r="A77" s="50" t="s">
        <v>129</v>
      </c>
      <c r="B77" s="54" t="s">
        <v>15</v>
      </c>
      <c r="C77" s="53" t="s">
        <v>132</v>
      </c>
      <c r="D77" s="5"/>
      <c r="E77" s="26">
        <f>E78</f>
        <v>378780</v>
      </c>
    </row>
    <row r="78" spans="1:5" ht="15">
      <c r="A78" s="21" t="s">
        <v>120</v>
      </c>
      <c r="B78" s="54" t="s">
        <v>15</v>
      </c>
      <c r="C78" s="55" t="s">
        <v>312</v>
      </c>
      <c r="D78" s="54"/>
      <c r="E78" s="26">
        <f>E79+E81</f>
        <v>378780</v>
      </c>
    </row>
    <row r="79" spans="1:5" ht="24">
      <c r="A79" s="44" t="s">
        <v>65</v>
      </c>
      <c r="B79" s="5" t="s">
        <v>15</v>
      </c>
      <c r="C79" s="27" t="s">
        <v>312</v>
      </c>
      <c r="D79" s="5" t="s">
        <v>57</v>
      </c>
      <c r="E79" s="28">
        <f>E80</f>
        <v>328780</v>
      </c>
    </row>
    <row r="80" spans="1:5" ht="24">
      <c r="A80" s="44" t="s">
        <v>66</v>
      </c>
      <c r="B80" s="5" t="s">
        <v>15</v>
      </c>
      <c r="C80" s="27" t="s">
        <v>312</v>
      </c>
      <c r="D80" s="5" t="s">
        <v>58</v>
      </c>
      <c r="E80" s="29">
        <v>328780</v>
      </c>
    </row>
    <row r="81" spans="1:5" ht="15">
      <c r="A81" s="6" t="s">
        <v>47</v>
      </c>
      <c r="B81" s="5" t="s">
        <v>15</v>
      </c>
      <c r="C81" s="27" t="s">
        <v>312</v>
      </c>
      <c r="D81" s="5" t="s">
        <v>59</v>
      </c>
      <c r="E81" s="28">
        <f>E82</f>
        <v>50000</v>
      </c>
    </row>
    <row r="82" spans="1:5" ht="15">
      <c r="A82" s="49" t="s">
        <v>67</v>
      </c>
      <c r="B82" s="5" t="s">
        <v>15</v>
      </c>
      <c r="C82" s="27" t="s">
        <v>312</v>
      </c>
      <c r="D82" s="5" t="s">
        <v>60</v>
      </c>
      <c r="E82" s="29">
        <v>50000</v>
      </c>
    </row>
    <row r="83" spans="1:5" ht="15">
      <c r="A83" s="1" t="s">
        <v>16</v>
      </c>
      <c r="B83" s="3" t="s">
        <v>17</v>
      </c>
      <c r="C83" s="35" t="s">
        <v>78</v>
      </c>
      <c r="D83" s="3" t="s">
        <v>78</v>
      </c>
      <c r="E83" s="25">
        <f aca="true" t="shared" si="11" ref="E83:E88">E84</f>
        <v>301177</v>
      </c>
    </row>
    <row r="84" spans="1:5" ht="15">
      <c r="A84" s="11" t="s">
        <v>18</v>
      </c>
      <c r="B84" s="13" t="s">
        <v>19</v>
      </c>
      <c r="C84" s="36" t="s">
        <v>78</v>
      </c>
      <c r="D84" s="8" t="s">
        <v>78</v>
      </c>
      <c r="E84" s="31">
        <f t="shared" si="11"/>
        <v>301177</v>
      </c>
    </row>
    <row r="85" spans="1:5" ht="24">
      <c r="A85" s="30" t="s">
        <v>90</v>
      </c>
      <c r="B85" s="53" t="s">
        <v>19</v>
      </c>
      <c r="C85" s="53" t="s">
        <v>153</v>
      </c>
      <c r="D85" s="5" t="s">
        <v>78</v>
      </c>
      <c r="E85" s="26">
        <f t="shared" si="11"/>
        <v>301177</v>
      </c>
    </row>
    <row r="86" spans="1:5" ht="15">
      <c r="A86" s="51" t="s">
        <v>77</v>
      </c>
      <c r="B86" s="54" t="s">
        <v>19</v>
      </c>
      <c r="C86" s="55" t="s">
        <v>154</v>
      </c>
      <c r="D86" s="54" t="s">
        <v>78</v>
      </c>
      <c r="E86" s="26">
        <f t="shared" si="11"/>
        <v>301177</v>
      </c>
    </row>
    <row r="87" spans="1:5" ht="24">
      <c r="A87" s="51" t="s">
        <v>20</v>
      </c>
      <c r="B87" s="54" t="s">
        <v>19</v>
      </c>
      <c r="C87" s="55" t="s">
        <v>155</v>
      </c>
      <c r="D87" s="54" t="s">
        <v>78</v>
      </c>
      <c r="E87" s="26">
        <f>E88+E90</f>
        <v>301177</v>
      </c>
    </row>
    <row r="88" spans="1:5" ht="48">
      <c r="A88" s="6" t="s">
        <v>85</v>
      </c>
      <c r="B88" s="5" t="s">
        <v>19</v>
      </c>
      <c r="C88" s="27" t="s">
        <v>155</v>
      </c>
      <c r="D88" s="4" t="s">
        <v>54</v>
      </c>
      <c r="E88" s="28">
        <f t="shared" si="11"/>
        <v>251501</v>
      </c>
    </row>
    <row r="89" spans="1:5" ht="24">
      <c r="A89" s="6" t="s">
        <v>95</v>
      </c>
      <c r="B89" s="5" t="s">
        <v>19</v>
      </c>
      <c r="C89" s="27" t="s">
        <v>155</v>
      </c>
      <c r="D89" s="4" t="s">
        <v>56</v>
      </c>
      <c r="E89" s="29">
        <v>251501</v>
      </c>
    </row>
    <row r="90" spans="1:5" ht="24">
      <c r="A90" s="44" t="s">
        <v>65</v>
      </c>
      <c r="B90" s="5" t="s">
        <v>19</v>
      </c>
      <c r="C90" s="27" t="s">
        <v>155</v>
      </c>
      <c r="D90" s="4" t="s">
        <v>57</v>
      </c>
      <c r="E90" s="28">
        <f>E91</f>
        <v>49676</v>
      </c>
    </row>
    <row r="91" spans="1:5" ht="24">
      <c r="A91" s="44" t="s">
        <v>66</v>
      </c>
      <c r="B91" s="5" t="s">
        <v>19</v>
      </c>
      <c r="C91" s="27" t="s">
        <v>155</v>
      </c>
      <c r="D91" s="4" t="s">
        <v>58</v>
      </c>
      <c r="E91" s="29">
        <v>49676</v>
      </c>
    </row>
    <row r="92" spans="1:5" ht="27.75" customHeight="1">
      <c r="A92" s="10" t="s">
        <v>21</v>
      </c>
      <c r="B92" s="3" t="s">
        <v>22</v>
      </c>
      <c r="C92" s="3"/>
      <c r="D92" s="3"/>
      <c r="E92" s="25">
        <f>E93+E116</f>
        <v>3308789</v>
      </c>
    </row>
    <row r="93" spans="1:5" ht="36">
      <c r="A93" s="11" t="s">
        <v>23</v>
      </c>
      <c r="B93" s="13" t="s">
        <v>24</v>
      </c>
      <c r="C93" s="8"/>
      <c r="D93" s="56"/>
      <c r="E93" s="32">
        <f aca="true" t="shared" si="12" ref="E93:E94">E94</f>
        <v>2498669</v>
      </c>
    </row>
    <row r="94" spans="1:5" ht="36">
      <c r="A94" s="30" t="s">
        <v>87</v>
      </c>
      <c r="B94" s="54" t="s">
        <v>24</v>
      </c>
      <c r="C94" s="54" t="s">
        <v>139</v>
      </c>
      <c r="D94" s="18"/>
      <c r="E94" s="26">
        <f t="shared" si="12"/>
        <v>2498669</v>
      </c>
    </row>
    <row r="95" spans="1:5" ht="24">
      <c r="A95" s="14" t="s">
        <v>138</v>
      </c>
      <c r="B95" s="54" t="s">
        <v>24</v>
      </c>
      <c r="C95" s="54" t="s">
        <v>140</v>
      </c>
      <c r="D95" s="18"/>
      <c r="E95" s="26">
        <f>E96+E99+E102+E105+E110+E113</f>
        <v>2498669</v>
      </c>
    </row>
    <row r="96" spans="1:5" ht="15">
      <c r="A96" s="14" t="s">
        <v>116</v>
      </c>
      <c r="B96" s="54" t="s">
        <v>24</v>
      </c>
      <c r="C96" s="54" t="s">
        <v>156</v>
      </c>
      <c r="D96" s="5"/>
      <c r="E96" s="26">
        <f aca="true" t="shared" si="13" ref="E96:E97">E97</f>
        <v>50000</v>
      </c>
    </row>
    <row r="97" spans="1:5" ht="24">
      <c r="A97" s="44" t="s">
        <v>65</v>
      </c>
      <c r="B97" s="5" t="s">
        <v>24</v>
      </c>
      <c r="C97" s="5" t="s">
        <v>156</v>
      </c>
      <c r="D97" s="5" t="s">
        <v>57</v>
      </c>
      <c r="E97" s="28">
        <f t="shared" si="13"/>
        <v>50000</v>
      </c>
    </row>
    <row r="98" spans="1:5" ht="24">
      <c r="A98" s="44" t="s">
        <v>66</v>
      </c>
      <c r="B98" s="5" t="s">
        <v>24</v>
      </c>
      <c r="C98" s="5" t="s">
        <v>156</v>
      </c>
      <c r="D98" s="5" t="s">
        <v>58</v>
      </c>
      <c r="E98" s="29">
        <v>50000</v>
      </c>
    </row>
    <row r="99" spans="1:5" ht="24">
      <c r="A99" s="52" t="s">
        <v>251</v>
      </c>
      <c r="B99" s="54" t="s">
        <v>24</v>
      </c>
      <c r="C99" s="54" t="s">
        <v>243</v>
      </c>
      <c r="D99" s="54"/>
      <c r="E99" s="26">
        <f aca="true" t="shared" si="14" ref="E99:E100">E100</f>
        <v>50000</v>
      </c>
    </row>
    <row r="100" spans="1:5" ht="24">
      <c r="A100" s="44" t="s">
        <v>65</v>
      </c>
      <c r="B100" s="5" t="s">
        <v>24</v>
      </c>
      <c r="C100" s="5" t="s">
        <v>243</v>
      </c>
      <c r="D100" s="5" t="s">
        <v>57</v>
      </c>
      <c r="E100" s="28">
        <f t="shared" si="14"/>
        <v>50000</v>
      </c>
    </row>
    <row r="101" spans="1:5" ht="24">
      <c r="A101" s="44" t="s">
        <v>66</v>
      </c>
      <c r="B101" s="5" t="s">
        <v>24</v>
      </c>
      <c r="C101" s="5" t="s">
        <v>243</v>
      </c>
      <c r="D101" s="5" t="s">
        <v>58</v>
      </c>
      <c r="E101" s="29">
        <v>50000</v>
      </c>
    </row>
    <row r="102" spans="1:5" ht="15">
      <c r="A102" s="52" t="s">
        <v>158</v>
      </c>
      <c r="B102" s="54" t="s">
        <v>24</v>
      </c>
      <c r="C102" s="54" t="s">
        <v>157</v>
      </c>
      <c r="D102" s="54"/>
      <c r="E102" s="26">
        <f aca="true" t="shared" si="15" ref="E102:E103">E103</f>
        <v>1484994</v>
      </c>
    </row>
    <row r="103" spans="1:5" ht="48">
      <c r="A103" s="6" t="s">
        <v>85</v>
      </c>
      <c r="B103" s="5" t="s">
        <v>24</v>
      </c>
      <c r="C103" s="5" t="s">
        <v>157</v>
      </c>
      <c r="D103" s="18">
        <v>100</v>
      </c>
      <c r="E103" s="28">
        <f t="shared" si="15"/>
        <v>1484994</v>
      </c>
    </row>
    <row r="104" spans="1:5" ht="24">
      <c r="A104" s="6" t="s">
        <v>95</v>
      </c>
      <c r="B104" s="5" t="s">
        <v>24</v>
      </c>
      <c r="C104" s="5" t="s">
        <v>157</v>
      </c>
      <c r="D104" s="18">
        <v>120</v>
      </c>
      <c r="E104" s="29">
        <v>1484994</v>
      </c>
    </row>
    <row r="105" spans="1:5" ht="15">
      <c r="A105" s="52" t="s">
        <v>159</v>
      </c>
      <c r="B105" s="54" t="s">
        <v>24</v>
      </c>
      <c r="C105" s="54" t="s">
        <v>215</v>
      </c>
      <c r="D105" s="54"/>
      <c r="E105" s="26">
        <f>E106+E108</f>
        <v>128700</v>
      </c>
    </row>
    <row r="106" spans="1:5" ht="48">
      <c r="A106" s="6" t="s">
        <v>85</v>
      </c>
      <c r="B106" s="5" t="s">
        <v>24</v>
      </c>
      <c r="C106" s="5" t="s">
        <v>215</v>
      </c>
      <c r="D106" s="18">
        <v>100</v>
      </c>
      <c r="E106" s="28">
        <f>E107</f>
        <v>92700</v>
      </c>
    </row>
    <row r="107" spans="1:5" ht="24">
      <c r="A107" s="6" t="s">
        <v>95</v>
      </c>
      <c r="B107" s="5" t="s">
        <v>24</v>
      </c>
      <c r="C107" s="5" t="s">
        <v>215</v>
      </c>
      <c r="D107" s="18">
        <v>120</v>
      </c>
      <c r="E107" s="29">
        <v>92700</v>
      </c>
    </row>
    <row r="108" spans="1:5" ht="24">
      <c r="A108" s="44" t="s">
        <v>65</v>
      </c>
      <c r="B108" s="5" t="s">
        <v>24</v>
      </c>
      <c r="C108" s="5" t="s">
        <v>215</v>
      </c>
      <c r="D108" s="5" t="s">
        <v>57</v>
      </c>
      <c r="E108" s="28">
        <f>E109</f>
        <v>36000</v>
      </c>
    </row>
    <row r="109" spans="1:5" ht="24">
      <c r="A109" s="44" t="s">
        <v>66</v>
      </c>
      <c r="B109" s="5" t="s">
        <v>24</v>
      </c>
      <c r="C109" s="5" t="s">
        <v>215</v>
      </c>
      <c r="D109" s="5" t="s">
        <v>58</v>
      </c>
      <c r="E109" s="29">
        <v>36000</v>
      </c>
    </row>
    <row r="110" spans="1:5" ht="24">
      <c r="A110" s="52" t="s">
        <v>162</v>
      </c>
      <c r="B110" s="54" t="s">
        <v>24</v>
      </c>
      <c r="C110" s="54" t="s">
        <v>163</v>
      </c>
      <c r="D110" s="54"/>
      <c r="E110" s="26">
        <f aca="true" t="shared" si="16" ref="E110:E111">E111</f>
        <v>430000</v>
      </c>
    </row>
    <row r="111" spans="1:5" ht="24">
      <c r="A111" s="44" t="s">
        <v>65</v>
      </c>
      <c r="B111" s="5" t="s">
        <v>24</v>
      </c>
      <c r="C111" s="5" t="s">
        <v>163</v>
      </c>
      <c r="D111" s="5" t="s">
        <v>57</v>
      </c>
      <c r="E111" s="28">
        <f t="shared" si="16"/>
        <v>430000</v>
      </c>
    </row>
    <row r="112" spans="1:5" ht="24">
      <c r="A112" s="44" t="s">
        <v>66</v>
      </c>
      <c r="B112" s="5" t="s">
        <v>24</v>
      </c>
      <c r="C112" s="5" t="s">
        <v>163</v>
      </c>
      <c r="D112" s="5" t="s">
        <v>58</v>
      </c>
      <c r="E112" s="29">
        <v>430000</v>
      </c>
    </row>
    <row r="113" spans="1:5" ht="24">
      <c r="A113" s="52" t="s">
        <v>160</v>
      </c>
      <c r="B113" s="54" t="s">
        <v>24</v>
      </c>
      <c r="C113" s="54" t="s">
        <v>161</v>
      </c>
      <c r="D113" s="54"/>
      <c r="E113" s="26">
        <f aca="true" t="shared" si="17" ref="E113:E114">E114</f>
        <v>354975</v>
      </c>
    </row>
    <row r="114" spans="1:5" ht="48">
      <c r="A114" s="6" t="s">
        <v>85</v>
      </c>
      <c r="B114" s="5" t="s">
        <v>24</v>
      </c>
      <c r="C114" s="5" t="s">
        <v>161</v>
      </c>
      <c r="D114" s="18">
        <v>100</v>
      </c>
      <c r="E114" s="28">
        <f t="shared" si="17"/>
        <v>354975</v>
      </c>
    </row>
    <row r="115" spans="1:5" ht="24">
      <c r="A115" s="6" t="s">
        <v>95</v>
      </c>
      <c r="B115" s="5" t="s">
        <v>24</v>
      </c>
      <c r="C115" s="5" t="s">
        <v>161</v>
      </c>
      <c r="D115" s="18">
        <v>120</v>
      </c>
      <c r="E115" s="29">
        <v>354975</v>
      </c>
    </row>
    <row r="116" spans="1:5" ht="15">
      <c r="A116" s="11" t="s">
        <v>79</v>
      </c>
      <c r="B116" s="13" t="s">
        <v>50</v>
      </c>
      <c r="C116" s="8"/>
      <c r="D116" s="56"/>
      <c r="E116" s="32">
        <f aca="true" t="shared" si="18" ref="E116:E118">E117</f>
        <v>810120</v>
      </c>
    </row>
    <row r="117" spans="1:5" ht="36">
      <c r="A117" s="30" t="s">
        <v>87</v>
      </c>
      <c r="B117" s="54" t="s">
        <v>50</v>
      </c>
      <c r="C117" s="54" t="s">
        <v>139</v>
      </c>
      <c r="D117" s="18"/>
      <c r="E117" s="26">
        <f t="shared" si="18"/>
        <v>810120</v>
      </c>
    </row>
    <row r="118" spans="1:5" ht="24">
      <c r="A118" s="14" t="s">
        <v>138</v>
      </c>
      <c r="B118" s="54" t="s">
        <v>50</v>
      </c>
      <c r="C118" s="54" t="s">
        <v>140</v>
      </c>
      <c r="D118" s="18"/>
      <c r="E118" s="26">
        <f t="shared" si="18"/>
        <v>810120</v>
      </c>
    </row>
    <row r="119" spans="1:5" ht="24">
      <c r="A119" s="14" t="s">
        <v>91</v>
      </c>
      <c r="B119" s="54" t="s">
        <v>50</v>
      </c>
      <c r="C119" s="54" t="s">
        <v>165</v>
      </c>
      <c r="D119" s="18"/>
      <c r="E119" s="26">
        <f>E120+E122</f>
        <v>810120</v>
      </c>
    </row>
    <row r="120" spans="1:5" ht="48">
      <c r="A120" s="6" t="s">
        <v>85</v>
      </c>
      <c r="B120" s="5" t="s">
        <v>50</v>
      </c>
      <c r="C120" s="5" t="s">
        <v>165</v>
      </c>
      <c r="D120" s="18">
        <v>100</v>
      </c>
      <c r="E120" s="28">
        <f>E121</f>
        <v>476540</v>
      </c>
    </row>
    <row r="121" spans="1:5" ht="24">
      <c r="A121" s="6" t="s">
        <v>95</v>
      </c>
      <c r="B121" s="5" t="s">
        <v>50</v>
      </c>
      <c r="C121" s="5" t="s">
        <v>165</v>
      </c>
      <c r="D121" s="18">
        <v>120</v>
      </c>
      <c r="E121" s="29">
        <v>476540</v>
      </c>
    </row>
    <row r="122" spans="1:5" ht="24">
      <c r="A122" s="44" t="s">
        <v>65</v>
      </c>
      <c r="B122" s="5" t="s">
        <v>50</v>
      </c>
      <c r="C122" s="5" t="s">
        <v>165</v>
      </c>
      <c r="D122" s="5" t="s">
        <v>57</v>
      </c>
      <c r="E122" s="28">
        <f>E123</f>
        <v>333580</v>
      </c>
    </row>
    <row r="123" spans="1:5" ht="24">
      <c r="A123" s="44" t="s">
        <v>66</v>
      </c>
      <c r="B123" s="5" t="s">
        <v>50</v>
      </c>
      <c r="C123" s="5" t="s">
        <v>165</v>
      </c>
      <c r="D123" s="5" t="s">
        <v>58</v>
      </c>
      <c r="E123" s="29">
        <v>333580</v>
      </c>
    </row>
    <row r="124" spans="1:5" ht="15">
      <c r="A124" s="16" t="s">
        <v>111</v>
      </c>
      <c r="B124" s="3" t="s">
        <v>108</v>
      </c>
      <c r="C124" s="9"/>
      <c r="D124" s="57"/>
      <c r="E124" s="25">
        <f>E125+E140</f>
        <v>11528303</v>
      </c>
    </row>
    <row r="125" spans="1:5" ht="15">
      <c r="A125" s="17" t="s">
        <v>115</v>
      </c>
      <c r="B125" s="13" t="s">
        <v>113</v>
      </c>
      <c r="C125" s="8"/>
      <c r="D125" s="56"/>
      <c r="E125" s="32">
        <f aca="true" t="shared" si="19" ref="E125:E126">E126</f>
        <v>11078303</v>
      </c>
    </row>
    <row r="126" spans="1:5" ht="36">
      <c r="A126" s="30" t="s">
        <v>114</v>
      </c>
      <c r="B126" s="54" t="s">
        <v>113</v>
      </c>
      <c r="C126" s="54" t="s">
        <v>166</v>
      </c>
      <c r="D126" s="5"/>
      <c r="E126" s="26">
        <f t="shared" si="19"/>
        <v>11078303</v>
      </c>
    </row>
    <row r="127" spans="1:5" ht="24">
      <c r="A127" s="14" t="s">
        <v>168</v>
      </c>
      <c r="B127" s="54" t="s">
        <v>113</v>
      </c>
      <c r="C127" s="54" t="s">
        <v>167</v>
      </c>
      <c r="D127" s="5"/>
      <c r="E127" s="26">
        <f>E128+E131+E134+E137</f>
        <v>11078303</v>
      </c>
    </row>
    <row r="128" spans="1:5" ht="15">
      <c r="A128" s="14" t="s">
        <v>117</v>
      </c>
      <c r="B128" s="54" t="s">
        <v>113</v>
      </c>
      <c r="C128" s="54" t="s">
        <v>169</v>
      </c>
      <c r="D128" s="5"/>
      <c r="E128" s="26">
        <f aca="true" t="shared" si="20" ref="E128:E129">E129</f>
        <v>6150000</v>
      </c>
    </row>
    <row r="129" spans="1:5" ht="24">
      <c r="A129" s="44" t="s">
        <v>65</v>
      </c>
      <c r="B129" s="5" t="s">
        <v>113</v>
      </c>
      <c r="C129" s="5" t="s">
        <v>169</v>
      </c>
      <c r="D129" s="5" t="s">
        <v>57</v>
      </c>
      <c r="E129" s="28">
        <f t="shared" si="20"/>
        <v>6150000</v>
      </c>
    </row>
    <row r="130" spans="1:5" ht="24">
      <c r="A130" s="44" t="s">
        <v>66</v>
      </c>
      <c r="B130" s="5" t="s">
        <v>113</v>
      </c>
      <c r="C130" s="5" t="s">
        <v>169</v>
      </c>
      <c r="D130" s="5" t="s">
        <v>58</v>
      </c>
      <c r="E130" s="29">
        <v>6150000</v>
      </c>
    </row>
    <row r="131" spans="1:5" ht="15">
      <c r="A131" s="14" t="s">
        <v>170</v>
      </c>
      <c r="B131" s="54" t="s">
        <v>113</v>
      </c>
      <c r="C131" s="54" t="s">
        <v>171</v>
      </c>
      <c r="D131" s="5"/>
      <c r="E131" s="26">
        <f aca="true" t="shared" si="21" ref="E131:E132">E132</f>
        <v>2345784</v>
      </c>
    </row>
    <row r="132" spans="1:5" ht="24">
      <c r="A132" s="44" t="s">
        <v>65</v>
      </c>
      <c r="B132" s="5" t="s">
        <v>113</v>
      </c>
      <c r="C132" s="5" t="s">
        <v>171</v>
      </c>
      <c r="D132" s="5" t="s">
        <v>57</v>
      </c>
      <c r="E132" s="28">
        <f t="shared" si="21"/>
        <v>2345784</v>
      </c>
    </row>
    <row r="133" spans="1:5" ht="24">
      <c r="A133" s="44" t="s">
        <v>66</v>
      </c>
      <c r="B133" s="5" t="s">
        <v>113</v>
      </c>
      <c r="C133" s="5" t="s">
        <v>171</v>
      </c>
      <c r="D133" s="5" t="s">
        <v>58</v>
      </c>
      <c r="E133" s="29">
        <v>2345784</v>
      </c>
    </row>
    <row r="134" spans="1:5" ht="15">
      <c r="A134" s="14" t="s">
        <v>118</v>
      </c>
      <c r="B134" s="54" t="s">
        <v>113</v>
      </c>
      <c r="C134" s="54" t="s">
        <v>172</v>
      </c>
      <c r="D134" s="5"/>
      <c r="E134" s="26">
        <f aca="true" t="shared" si="22" ref="E134:E135">E135</f>
        <v>200000</v>
      </c>
    </row>
    <row r="135" spans="1:5" ht="24">
      <c r="A135" s="44" t="s">
        <v>65</v>
      </c>
      <c r="B135" s="5" t="s">
        <v>113</v>
      </c>
      <c r="C135" s="5" t="s">
        <v>172</v>
      </c>
      <c r="D135" s="5" t="s">
        <v>57</v>
      </c>
      <c r="E135" s="28">
        <f t="shared" si="22"/>
        <v>200000</v>
      </c>
    </row>
    <row r="136" spans="1:5" ht="24">
      <c r="A136" s="44" t="s">
        <v>66</v>
      </c>
      <c r="B136" s="5" t="s">
        <v>113</v>
      </c>
      <c r="C136" s="5" t="s">
        <v>172</v>
      </c>
      <c r="D136" s="5" t="s">
        <v>58</v>
      </c>
      <c r="E136" s="29">
        <v>200000</v>
      </c>
    </row>
    <row r="137" spans="1:5" ht="36">
      <c r="A137" s="14" t="s">
        <v>252</v>
      </c>
      <c r="B137" s="54" t="s">
        <v>113</v>
      </c>
      <c r="C137" s="54" t="s">
        <v>244</v>
      </c>
      <c r="D137" s="54"/>
      <c r="E137" s="26">
        <f aca="true" t="shared" si="23" ref="E137:E138">E138</f>
        <v>2382519</v>
      </c>
    </row>
    <row r="138" spans="1:5" ht="24">
      <c r="A138" s="44" t="s">
        <v>65</v>
      </c>
      <c r="B138" s="5" t="s">
        <v>113</v>
      </c>
      <c r="C138" s="5" t="s">
        <v>244</v>
      </c>
      <c r="D138" s="5" t="s">
        <v>57</v>
      </c>
      <c r="E138" s="28">
        <f t="shared" si="23"/>
        <v>2382519</v>
      </c>
    </row>
    <row r="139" spans="1:5" ht="24">
      <c r="A139" s="44" t="s">
        <v>66</v>
      </c>
      <c r="B139" s="5" t="s">
        <v>113</v>
      </c>
      <c r="C139" s="5" t="s">
        <v>244</v>
      </c>
      <c r="D139" s="5" t="s">
        <v>58</v>
      </c>
      <c r="E139" s="29">
        <v>2382519</v>
      </c>
    </row>
    <row r="140" spans="1:5" ht="15">
      <c r="A140" s="17" t="s">
        <v>110</v>
      </c>
      <c r="B140" s="13" t="s">
        <v>109</v>
      </c>
      <c r="C140" s="8"/>
      <c r="D140" s="56"/>
      <c r="E140" s="32">
        <f aca="true" t="shared" si="24" ref="E140">E141</f>
        <v>450000</v>
      </c>
    </row>
    <row r="141" spans="1:5" ht="36">
      <c r="A141" s="30" t="s">
        <v>74</v>
      </c>
      <c r="B141" s="54" t="s">
        <v>109</v>
      </c>
      <c r="C141" s="54" t="s">
        <v>152</v>
      </c>
      <c r="D141" s="18"/>
      <c r="E141" s="26">
        <f>E142</f>
        <v>450000</v>
      </c>
    </row>
    <row r="142" spans="1:5" ht="36">
      <c r="A142" s="51" t="s">
        <v>216</v>
      </c>
      <c r="B142" s="54" t="s">
        <v>109</v>
      </c>
      <c r="C142" s="54" t="s">
        <v>151</v>
      </c>
      <c r="D142" s="18"/>
      <c r="E142" s="26">
        <f>E143+E146</f>
        <v>450000</v>
      </c>
    </row>
    <row r="143" spans="1:5" ht="24">
      <c r="A143" s="51" t="s">
        <v>253</v>
      </c>
      <c r="B143" s="54" t="s">
        <v>109</v>
      </c>
      <c r="C143" s="54" t="s">
        <v>245</v>
      </c>
      <c r="D143" s="18"/>
      <c r="E143" s="26">
        <f aca="true" t="shared" si="25" ref="E143:E144">E144</f>
        <v>50000</v>
      </c>
    </row>
    <row r="144" spans="1:5" ht="24">
      <c r="A144" s="44" t="s">
        <v>65</v>
      </c>
      <c r="B144" s="5" t="s">
        <v>109</v>
      </c>
      <c r="C144" s="5" t="s">
        <v>245</v>
      </c>
      <c r="D144" s="5" t="s">
        <v>57</v>
      </c>
      <c r="E144" s="28">
        <f t="shared" si="25"/>
        <v>50000</v>
      </c>
    </row>
    <row r="145" spans="1:5" ht="24">
      <c r="A145" s="44" t="s">
        <v>66</v>
      </c>
      <c r="B145" s="5" t="s">
        <v>109</v>
      </c>
      <c r="C145" s="5" t="s">
        <v>245</v>
      </c>
      <c r="D145" s="5" t="s">
        <v>58</v>
      </c>
      <c r="E145" s="29">
        <v>50000</v>
      </c>
    </row>
    <row r="146" spans="1:5" ht="24">
      <c r="A146" s="14" t="s">
        <v>112</v>
      </c>
      <c r="B146" s="54" t="s">
        <v>109</v>
      </c>
      <c r="C146" s="54" t="s">
        <v>265</v>
      </c>
      <c r="D146" s="5"/>
      <c r="E146" s="26">
        <f aca="true" t="shared" si="26" ref="E146:E147">E147</f>
        <v>400000</v>
      </c>
    </row>
    <row r="147" spans="1:5" ht="24">
      <c r="A147" s="44" t="s">
        <v>65</v>
      </c>
      <c r="B147" s="5" t="s">
        <v>109</v>
      </c>
      <c r="C147" s="5" t="s">
        <v>265</v>
      </c>
      <c r="D147" s="5" t="s">
        <v>57</v>
      </c>
      <c r="E147" s="28">
        <f t="shared" si="26"/>
        <v>400000</v>
      </c>
    </row>
    <row r="148" spans="1:5" ht="24">
      <c r="A148" s="44" t="s">
        <v>66</v>
      </c>
      <c r="B148" s="5" t="s">
        <v>109</v>
      </c>
      <c r="C148" s="5" t="s">
        <v>265</v>
      </c>
      <c r="D148" s="5" t="s">
        <v>58</v>
      </c>
      <c r="E148" s="29">
        <v>400000</v>
      </c>
    </row>
    <row r="149" spans="1:5" ht="15">
      <c r="A149" s="16" t="s">
        <v>25</v>
      </c>
      <c r="B149" s="3" t="s">
        <v>26</v>
      </c>
      <c r="C149" s="9"/>
      <c r="D149" s="57"/>
      <c r="E149" s="25">
        <f>E150+E185+E164</f>
        <v>18683068.12</v>
      </c>
    </row>
    <row r="150" spans="1:5" ht="15">
      <c r="A150" s="17" t="s">
        <v>27</v>
      </c>
      <c r="B150" s="13" t="s">
        <v>28</v>
      </c>
      <c r="C150" s="8"/>
      <c r="D150" s="56"/>
      <c r="E150" s="32">
        <f>E151+E156</f>
        <v>450000</v>
      </c>
    </row>
    <row r="151" spans="1:5" ht="24">
      <c r="A151" s="30" t="s">
        <v>290</v>
      </c>
      <c r="B151" s="53" t="s">
        <v>28</v>
      </c>
      <c r="C151" s="53" t="s">
        <v>179</v>
      </c>
      <c r="D151" s="5"/>
      <c r="E151" s="26">
        <f aca="true" t="shared" si="27" ref="E151:E154">E152</f>
        <v>150000</v>
      </c>
    </row>
    <row r="152" spans="1:5" ht="24">
      <c r="A152" s="52" t="s">
        <v>292</v>
      </c>
      <c r="B152" s="53" t="s">
        <v>28</v>
      </c>
      <c r="C152" s="53" t="s">
        <v>294</v>
      </c>
      <c r="D152" s="5"/>
      <c r="E152" s="26">
        <f t="shared" si="27"/>
        <v>150000</v>
      </c>
    </row>
    <row r="153" spans="1:5" ht="15">
      <c r="A153" s="52" t="s">
        <v>302</v>
      </c>
      <c r="B153" s="54" t="s">
        <v>28</v>
      </c>
      <c r="C153" s="54" t="s">
        <v>303</v>
      </c>
      <c r="D153" s="54"/>
      <c r="E153" s="26">
        <f t="shared" si="27"/>
        <v>150000</v>
      </c>
    </row>
    <row r="154" spans="1:5" ht="24">
      <c r="A154" s="44" t="s">
        <v>65</v>
      </c>
      <c r="B154" s="5" t="s">
        <v>28</v>
      </c>
      <c r="C154" s="5" t="s">
        <v>303</v>
      </c>
      <c r="D154" s="5" t="s">
        <v>57</v>
      </c>
      <c r="E154" s="28">
        <f t="shared" si="27"/>
        <v>150000</v>
      </c>
    </row>
    <row r="155" spans="1:5" ht="24">
      <c r="A155" s="44" t="s">
        <v>66</v>
      </c>
      <c r="B155" s="5" t="s">
        <v>28</v>
      </c>
      <c r="C155" s="5" t="s">
        <v>303</v>
      </c>
      <c r="D155" s="5" t="s">
        <v>58</v>
      </c>
      <c r="E155" s="29">
        <v>150000</v>
      </c>
    </row>
    <row r="156" spans="1:5" ht="36">
      <c r="A156" s="30" t="s">
        <v>74</v>
      </c>
      <c r="B156" s="54" t="s">
        <v>28</v>
      </c>
      <c r="C156" s="54" t="s">
        <v>152</v>
      </c>
      <c r="D156" s="18"/>
      <c r="E156" s="26">
        <f>E157</f>
        <v>300000</v>
      </c>
    </row>
    <row r="157" spans="1:5" ht="36">
      <c r="A157" s="51" t="s">
        <v>188</v>
      </c>
      <c r="B157" s="54" t="s">
        <v>28</v>
      </c>
      <c r="C157" s="54" t="s">
        <v>151</v>
      </c>
      <c r="D157" s="18"/>
      <c r="E157" s="26">
        <f>E161+E158</f>
        <v>300000</v>
      </c>
    </row>
    <row r="158" spans="1:5" ht="36">
      <c r="A158" s="51" t="s">
        <v>254</v>
      </c>
      <c r="B158" s="54" t="s">
        <v>28</v>
      </c>
      <c r="C158" s="54" t="s">
        <v>246</v>
      </c>
      <c r="D158" s="18"/>
      <c r="E158" s="26">
        <f aca="true" t="shared" si="28" ref="E158:E159">E159</f>
        <v>185689</v>
      </c>
    </row>
    <row r="159" spans="1:5" ht="24">
      <c r="A159" s="44" t="s">
        <v>65</v>
      </c>
      <c r="B159" s="5" t="s">
        <v>28</v>
      </c>
      <c r="C159" s="5" t="s">
        <v>246</v>
      </c>
      <c r="D159" s="18">
        <v>200</v>
      </c>
      <c r="E159" s="28">
        <f t="shared" si="28"/>
        <v>185689</v>
      </c>
    </row>
    <row r="160" spans="1:5" ht="24">
      <c r="A160" s="44" t="s">
        <v>66</v>
      </c>
      <c r="B160" s="5" t="s">
        <v>28</v>
      </c>
      <c r="C160" s="5" t="s">
        <v>246</v>
      </c>
      <c r="D160" s="18">
        <v>240</v>
      </c>
      <c r="E160" s="29">
        <v>185689</v>
      </c>
    </row>
    <row r="161" spans="1:5" ht="60">
      <c r="A161" s="51" t="s">
        <v>237</v>
      </c>
      <c r="B161" s="54" t="s">
        <v>28</v>
      </c>
      <c r="C161" s="54" t="s">
        <v>261</v>
      </c>
      <c r="D161" s="18"/>
      <c r="E161" s="26">
        <f aca="true" t="shared" si="29" ref="E161:E162">E162</f>
        <v>114311</v>
      </c>
    </row>
    <row r="162" spans="1:5" ht="24">
      <c r="A162" s="44" t="s">
        <v>65</v>
      </c>
      <c r="B162" s="5" t="s">
        <v>28</v>
      </c>
      <c r="C162" s="5" t="s">
        <v>261</v>
      </c>
      <c r="D162" s="18">
        <v>200</v>
      </c>
      <c r="E162" s="28">
        <f t="shared" si="29"/>
        <v>114311</v>
      </c>
    </row>
    <row r="163" spans="1:5" ht="24">
      <c r="A163" s="44" t="s">
        <v>66</v>
      </c>
      <c r="B163" s="5" t="s">
        <v>28</v>
      </c>
      <c r="C163" s="5" t="s">
        <v>261</v>
      </c>
      <c r="D163" s="18">
        <v>240</v>
      </c>
      <c r="E163" s="29">
        <v>114311</v>
      </c>
    </row>
    <row r="164" spans="1:5" ht="15">
      <c r="A164" s="37" t="s">
        <v>103</v>
      </c>
      <c r="B164" s="13" t="s">
        <v>29</v>
      </c>
      <c r="C164" s="8"/>
      <c r="D164" s="56"/>
      <c r="E164" s="32">
        <f>E165+E170+E178</f>
        <v>4848068.12</v>
      </c>
    </row>
    <row r="165" spans="1:5" ht="24">
      <c r="A165" s="30" t="s">
        <v>290</v>
      </c>
      <c r="B165" s="54" t="s">
        <v>29</v>
      </c>
      <c r="C165" s="54" t="s">
        <v>179</v>
      </c>
      <c r="D165" s="41"/>
      <c r="E165" s="26">
        <f aca="true" t="shared" si="30" ref="E165:E168">E166</f>
        <v>490000</v>
      </c>
    </row>
    <row r="166" spans="1:5" ht="24">
      <c r="A166" s="52" t="s">
        <v>292</v>
      </c>
      <c r="B166" s="54" t="s">
        <v>29</v>
      </c>
      <c r="C166" s="54" t="s">
        <v>294</v>
      </c>
      <c r="D166" s="41"/>
      <c r="E166" s="26">
        <f t="shared" si="30"/>
        <v>490000</v>
      </c>
    </row>
    <row r="167" spans="1:5" ht="15">
      <c r="A167" s="52" t="s">
        <v>182</v>
      </c>
      <c r="B167" s="54" t="s">
        <v>29</v>
      </c>
      <c r="C167" s="54" t="s">
        <v>304</v>
      </c>
      <c r="D167" s="41"/>
      <c r="E167" s="26">
        <f t="shared" si="30"/>
        <v>490000</v>
      </c>
    </row>
    <row r="168" spans="1:5" ht="24">
      <c r="A168" s="44" t="s">
        <v>65</v>
      </c>
      <c r="B168" s="5" t="s">
        <v>29</v>
      </c>
      <c r="C168" s="5" t="s">
        <v>304</v>
      </c>
      <c r="D168" s="18">
        <v>200</v>
      </c>
      <c r="E168" s="28">
        <f t="shared" si="30"/>
        <v>490000</v>
      </c>
    </row>
    <row r="169" spans="1:5" ht="24">
      <c r="A169" s="44" t="s">
        <v>66</v>
      </c>
      <c r="B169" s="5" t="s">
        <v>29</v>
      </c>
      <c r="C169" s="5" t="s">
        <v>304</v>
      </c>
      <c r="D169" s="18">
        <v>240</v>
      </c>
      <c r="E169" s="29">
        <v>490000</v>
      </c>
    </row>
    <row r="170" spans="1:5" ht="60">
      <c r="A170" s="30" t="s">
        <v>174</v>
      </c>
      <c r="B170" s="54" t="s">
        <v>29</v>
      </c>
      <c r="C170" s="54" t="s">
        <v>175</v>
      </c>
      <c r="D170" s="18"/>
      <c r="E170" s="26">
        <f>E171</f>
        <v>995068.12</v>
      </c>
    </row>
    <row r="171" spans="1:5" ht="24">
      <c r="A171" s="52" t="s">
        <v>176</v>
      </c>
      <c r="B171" s="54" t="s">
        <v>29</v>
      </c>
      <c r="C171" s="54" t="s">
        <v>177</v>
      </c>
      <c r="D171" s="18"/>
      <c r="E171" s="26">
        <f>E172+E175</f>
        <v>995068.12</v>
      </c>
    </row>
    <row r="172" spans="1:5" ht="15">
      <c r="A172" s="52" t="s">
        <v>273</v>
      </c>
      <c r="B172" s="54" t="s">
        <v>29</v>
      </c>
      <c r="C172" s="54" t="s">
        <v>274</v>
      </c>
      <c r="D172" s="18"/>
      <c r="E172" s="26">
        <f aca="true" t="shared" si="31" ref="E172:E173">E173</f>
        <v>397254.12</v>
      </c>
    </row>
    <row r="173" spans="1:5" ht="15">
      <c r="A173" s="44" t="s">
        <v>47</v>
      </c>
      <c r="B173" s="5" t="s">
        <v>29</v>
      </c>
      <c r="C173" s="5" t="s">
        <v>274</v>
      </c>
      <c r="D173" s="18">
        <v>800</v>
      </c>
      <c r="E173" s="28">
        <f t="shared" si="31"/>
        <v>397254.12</v>
      </c>
    </row>
    <row r="174" spans="1:5" ht="36">
      <c r="A174" s="44" t="s">
        <v>70</v>
      </c>
      <c r="B174" s="5" t="s">
        <v>29</v>
      </c>
      <c r="C174" s="5" t="s">
        <v>274</v>
      </c>
      <c r="D174" s="18">
        <v>810</v>
      </c>
      <c r="E174" s="29">
        <v>397254.12</v>
      </c>
    </row>
    <row r="175" spans="1:5" ht="36">
      <c r="A175" s="51" t="s">
        <v>255</v>
      </c>
      <c r="B175" s="54" t="s">
        <v>29</v>
      </c>
      <c r="C175" s="54" t="s">
        <v>275</v>
      </c>
      <c r="D175" s="41"/>
      <c r="E175" s="26">
        <f aca="true" t="shared" si="32" ref="E175:E176">E176</f>
        <v>597814</v>
      </c>
    </row>
    <row r="176" spans="1:5" ht="24">
      <c r="A176" s="6" t="s">
        <v>65</v>
      </c>
      <c r="B176" s="5" t="s">
        <v>29</v>
      </c>
      <c r="C176" s="5" t="s">
        <v>275</v>
      </c>
      <c r="D176" s="18">
        <v>200</v>
      </c>
      <c r="E176" s="28">
        <f t="shared" si="32"/>
        <v>597814</v>
      </c>
    </row>
    <row r="177" spans="1:5" ht="24">
      <c r="A177" s="6" t="s">
        <v>66</v>
      </c>
      <c r="B177" s="5" t="s">
        <v>29</v>
      </c>
      <c r="C177" s="5" t="s">
        <v>275</v>
      </c>
      <c r="D177" s="18">
        <v>240</v>
      </c>
      <c r="E177" s="29">
        <v>597814</v>
      </c>
    </row>
    <row r="178" spans="1:5" ht="36">
      <c r="A178" s="30" t="s">
        <v>74</v>
      </c>
      <c r="B178" s="54" t="s">
        <v>29</v>
      </c>
      <c r="C178" s="54" t="s">
        <v>152</v>
      </c>
      <c r="D178" s="18"/>
      <c r="E178" s="26">
        <f>E180</f>
        <v>3363000</v>
      </c>
    </row>
    <row r="179" spans="1:5" ht="36">
      <c r="A179" s="51" t="s">
        <v>188</v>
      </c>
      <c r="B179" s="54" t="s">
        <v>29</v>
      </c>
      <c r="C179" s="54" t="s">
        <v>151</v>
      </c>
      <c r="D179" s="18"/>
      <c r="E179" s="26">
        <f>E180</f>
        <v>3363000</v>
      </c>
    </row>
    <row r="180" spans="1:5" ht="24">
      <c r="A180" s="51" t="s">
        <v>230</v>
      </c>
      <c r="B180" s="54" t="s">
        <v>29</v>
      </c>
      <c r="C180" s="54" t="s">
        <v>262</v>
      </c>
      <c r="D180" s="41"/>
      <c r="E180" s="26">
        <f>E181+E183</f>
        <v>3363000</v>
      </c>
    </row>
    <row r="181" spans="1:5" ht="24">
      <c r="A181" s="44" t="s">
        <v>65</v>
      </c>
      <c r="B181" s="5" t="s">
        <v>29</v>
      </c>
      <c r="C181" s="5" t="s">
        <v>262</v>
      </c>
      <c r="D181" s="18">
        <v>200</v>
      </c>
      <c r="E181" s="28">
        <f>E182</f>
        <v>863000</v>
      </c>
    </row>
    <row r="182" spans="1:5" ht="24">
      <c r="A182" s="44" t="s">
        <v>66</v>
      </c>
      <c r="B182" s="5" t="s">
        <v>29</v>
      </c>
      <c r="C182" s="5" t="s">
        <v>262</v>
      </c>
      <c r="D182" s="18">
        <v>240</v>
      </c>
      <c r="E182" s="29">
        <v>863000</v>
      </c>
    </row>
    <row r="183" spans="1:5" ht="15">
      <c r="A183" s="44" t="s">
        <v>47</v>
      </c>
      <c r="B183" s="5" t="s">
        <v>29</v>
      </c>
      <c r="C183" s="5" t="s">
        <v>262</v>
      </c>
      <c r="D183" s="18">
        <v>800</v>
      </c>
      <c r="E183" s="28">
        <f>E184</f>
        <v>2500000</v>
      </c>
    </row>
    <row r="184" spans="1:5" ht="36">
      <c r="A184" s="44" t="s">
        <v>70</v>
      </c>
      <c r="B184" s="5" t="s">
        <v>29</v>
      </c>
      <c r="C184" s="5" t="s">
        <v>262</v>
      </c>
      <c r="D184" s="18">
        <v>810</v>
      </c>
      <c r="E184" s="29">
        <v>2500000</v>
      </c>
    </row>
    <row r="185" spans="1:5" ht="15">
      <c r="A185" s="37" t="s">
        <v>30</v>
      </c>
      <c r="B185" s="13" t="s">
        <v>31</v>
      </c>
      <c r="C185" s="8"/>
      <c r="D185" s="56"/>
      <c r="E185" s="32">
        <f>E186+E214</f>
        <v>13385000</v>
      </c>
    </row>
    <row r="186" spans="1:5" ht="36">
      <c r="A186" s="30" t="s">
        <v>71</v>
      </c>
      <c r="B186" s="54" t="s">
        <v>31</v>
      </c>
      <c r="C186" s="54" t="s">
        <v>164</v>
      </c>
      <c r="D186" s="18"/>
      <c r="E186" s="26">
        <f aca="true" t="shared" si="33" ref="E186">E187</f>
        <v>13170000</v>
      </c>
    </row>
    <row r="187" spans="1:5" ht="24">
      <c r="A187" s="111" t="s">
        <v>217</v>
      </c>
      <c r="B187" s="54" t="s">
        <v>31</v>
      </c>
      <c r="C187" s="54" t="s">
        <v>183</v>
      </c>
      <c r="D187" s="18"/>
      <c r="E187" s="26">
        <f>E188+E193+E196+E199+E202+E211+E208++E205</f>
        <v>13170000</v>
      </c>
    </row>
    <row r="188" spans="1:5" ht="15">
      <c r="A188" s="51" t="s">
        <v>72</v>
      </c>
      <c r="B188" s="54" t="s">
        <v>31</v>
      </c>
      <c r="C188" s="54" t="s">
        <v>184</v>
      </c>
      <c r="D188" s="41"/>
      <c r="E188" s="26">
        <f>E189+E191</f>
        <v>2205000</v>
      </c>
    </row>
    <row r="189" spans="1:5" ht="24">
      <c r="A189" s="44" t="s">
        <v>65</v>
      </c>
      <c r="B189" s="5" t="s">
        <v>31</v>
      </c>
      <c r="C189" s="5" t="s">
        <v>184</v>
      </c>
      <c r="D189" s="18">
        <v>200</v>
      </c>
      <c r="E189" s="28">
        <f>E190</f>
        <v>2200000</v>
      </c>
    </row>
    <row r="190" spans="1:5" ht="24">
      <c r="A190" s="44" t="s">
        <v>66</v>
      </c>
      <c r="B190" s="5" t="s">
        <v>31</v>
      </c>
      <c r="C190" s="5" t="s">
        <v>184</v>
      </c>
      <c r="D190" s="18">
        <v>240</v>
      </c>
      <c r="E190" s="29">
        <v>2200000</v>
      </c>
    </row>
    <row r="191" spans="1:5" ht="15">
      <c r="A191" s="44" t="s">
        <v>47</v>
      </c>
      <c r="B191" s="5" t="s">
        <v>31</v>
      </c>
      <c r="C191" s="5" t="s">
        <v>184</v>
      </c>
      <c r="D191" s="18">
        <v>800</v>
      </c>
      <c r="E191" s="28">
        <f>E192</f>
        <v>5000</v>
      </c>
    </row>
    <row r="192" spans="1:5" ht="15">
      <c r="A192" s="44" t="s">
        <v>67</v>
      </c>
      <c r="B192" s="5" t="s">
        <v>31</v>
      </c>
      <c r="C192" s="5" t="s">
        <v>184</v>
      </c>
      <c r="D192" s="18">
        <v>850</v>
      </c>
      <c r="E192" s="29">
        <v>5000</v>
      </c>
    </row>
    <row r="193" spans="1:5" ht="15">
      <c r="A193" s="14" t="s">
        <v>119</v>
      </c>
      <c r="B193" s="54" t="s">
        <v>31</v>
      </c>
      <c r="C193" s="54" t="s">
        <v>185</v>
      </c>
      <c r="D193" s="18"/>
      <c r="E193" s="26">
        <f aca="true" t="shared" si="34" ref="E193:E194">E194</f>
        <v>3250000</v>
      </c>
    </row>
    <row r="194" spans="1:5" ht="24">
      <c r="A194" s="44" t="s">
        <v>65</v>
      </c>
      <c r="B194" s="5" t="s">
        <v>31</v>
      </c>
      <c r="C194" s="5" t="s">
        <v>185</v>
      </c>
      <c r="D194" s="18">
        <v>200</v>
      </c>
      <c r="E194" s="28">
        <f t="shared" si="34"/>
        <v>3250000</v>
      </c>
    </row>
    <row r="195" spans="1:5" ht="24">
      <c r="A195" s="44" t="s">
        <v>66</v>
      </c>
      <c r="B195" s="5" t="s">
        <v>31</v>
      </c>
      <c r="C195" s="5" t="s">
        <v>185</v>
      </c>
      <c r="D195" s="18">
        <v>240</v>
      </c>
      <c r="E195" s="29">
        <v>3250000</v>
      </c>
    </row>
    <row r="196" spans="1:5" ht="14.25" customHeight="1">
      <c r="A196" s="14" t="s">
        <v>121</v>
      </c>
      <c r="B196" s="54" t="s">
        <v>31</v>
      </c>
      <c r="C196" s="54" t="s">
        <v>213</v>
      </c>
      <c r="D196" s="41"/>
      <c r="E196" s="26">
        <f>E197</f>
        <v>619925</v>
      </c>
    </row>
    <row r="197" spans="1:5" ht="24">
      <c r="A197" s="44" t="s">
        <v>65</v>
      </c>
      <c r="B197" s="5" t="s">
        <v>31</v>
      </c>
      <c r="C197" s="5" t="s">
        <v>213</v>
      </c>
      <c r="D197" s="18">
        <v>200</v>
      </c>
      <c r="E197" s="28">
        <f aca="true" t="shared" si="35" ref="E197">E198</f>
        <v>619925</v>
      </c>
    </row>
    <row r="198" spans="1:5" ht="24">
      <c r="A198" s="44" t="s">
        <v>66</v>
      </c>
      <c r="B198" s="5" t="s">
        <v>31</v>
      </c>
      <c r="C198" s="5" t="s">
        <v>213</v>
      </c>
      <c r="D198" s="18">
        <v>240</v>
      </c>
      <c r="E198" s="29">
        <v>619925</v>
      </c>
    </row>
    <row r="199" spans="1:5" ht="24">
      <c r="A199" s="14" t="s">
        <v>249</v>
      </c>
      <c r="B199" s="54" t="s">
        <v>31</v>
      </c>
      <c r="C199" s="54" t="s">
        <v>247</v>
      </c>
      <c r="D199" s="41"/>
      <c r="E199" s="26">
        <f aca="true" t="shared" si="36" ref="E199:E200">E200</f>
        <v>35075</v>
      </c>
    </row>
    <row r="200" spans="1:5" ht="24">
      <c r="A200" s="44" t="s">
        <v>65</v>
      </c>
      <c r="B200" s="5" t="s">
        <v>31</v>
      </c>
      <c r="C200" s="5" t="s">
        <v>247</v>
      </c>
      <c r="D200" s="18">
        <v>200</v>
      </c>
      <c r="E200" s="28">
        <f t="shared" si="36"/>
        <v>35075</v>
      </c>
    </row>
    <row r="201" spans="1:5" ht="24">
      <c r="A201" s="44" t="s">
        <v>66</v>
      </c>
      <c r="B201" s="5" t="s">
        <v>31</v>
      </c>
      <c r="C201" s="5" t="s">
        <v>247</v>
      </c>
      <c r="D201" s="18">
        <v>240</v>
      </c>
      <c r="E201" s="29">
        <v>35075</v>
      </c>
    </row>
    <row r="202" spans="1:5" ht="15">
      <c r="A202" s="14" t="s">
        <v>73</v>
      </c>
      <c r="B202" s="54" t="s">
        <v>31</v>
      </c>
      <c r="C202" s="54" t="s">
        <v>186</v>
      </c>
      <c r="D202" s="18"/>
      <c r="E202" s="26">
        <f aca="true" t="shared" si="37" ref="E202:E203">E203</f>
        <v>1585000</v>
      </c>
    </row>
    <row r="203" spans="1:5" ht="24">
      <c r="A203" s="44" t="s">
        <v>65</v>
      </c>
      <c r="B203" s="5" t="s">
        <v>31</v>
      </c>
      <c r="C203" s="5" t="s">
        <v>186</v>
      </c>
      <c r="D203" s="18">
        <v>200</v>
      </c>
      <c r="E203" s="28">
        <f t="shared" si="37"/>
        <v>1585000</v>
      </c>
    </row>
    <row r="204" spans="1:5" ht="24">
      <c r="A204" s="44" t="s">
        <v>66</v>
      </c>
      <c r="B204" s="5" t="s">
        <v>31</v>
      </c>
      <c r="C204" s="5" t="s">
        <v>186</v>
      </c>
      <c r="D204" s="18">
        <v>240</v>
      </c>
      <c r="E204" s="29">
        <v>1585000</v>
      </c>
    </row>
    <row r="205" spans="1:5" ht="15">
      <c r="A205" s="14" t="s">
        <v>264</v>
      </c>
      <c r="B205" s="54" t="s">
        <v>31</v>
      </c>
      <c r="C205" s="54" t="s">
        <v>263</v>
      </c>
      <c r="D205" s="41"/>
      <c r="E205" s="26">
        <f aca="true" t="shared" si="38" ref="E205:E206">E206</f>
        <v>274953</v>
      </c>
    </row>
    <row r="206" spans="1:5" ht="24">
      <c r="A206" s="44" t="s">
        <v>65</v>
      </c>
      <c r="B206" s="5" t="s">
        <v>31</v>
      </c>
      <c r="C206" s="5" t="s">
        <v>263</v>
      </c>
      <c r="D206" s="18">
        <v>200</v>
      </c>
      <c r="E206" s="28">
        <f t="shared" si="38"/>
        <v>274953</v>
      </c>
    </row>
    <row r="207" spans="1:5" ht="24">
      <c r="A207" s="44" t="s">
        <v>66</v>
      </c>
      <c r="B207" s="5" t="s">
        <v>31</v>
      </c>
      <c r="C207" s="5" t="s">
        <v>263</v>
      </c>
      <c r="D207" s="18">
        <v>240</v>
      </c>
      <c r="E207" s="29">
        <v>274953</v>
      </c>
    </row>
    <row r="208" spans="1:5" ht="24">
      <c r="A208" s="14" t="s">
        <v>250</v>
      </c>
      <c r="B208" s="54" t="s">
        <v>31</v>
      </c>
      <c r="C208" s="54" t="s">
        <v>248</v>
      </c>
      <c r="D208" s="18"/>
      <c r="E208" s="26">
        <f aca="true" t="shared" si="39" ref="E208:E209">E209</f>
        <v>480047</v>
      </c>
    </row>
    <row r="209" spans="1:5" ht="24">
      <c r="A209" s="44" t="s">
        <v>65</v>
      </c>
      <c r="B209" s="5" t="s">
        <v>31</v>
      </c>
      <c r="C209" s="5" t="s">
        <v>248</v>
      </c>
      <c r="D209" s="18">
        <v>200</v>
      </c>
      <c r="E209" s="28">
        <f t="shared" si="39"/>
        <v>480047</v>
      </c>
    </row>
    <row r="210" spans="1:5" ht="24">
      <c r="A210" s="44" t="s">
        <v>66</v>
      </c>
      <c r="B210" s="5" t="s">
        <v>31</v>
      </c>
      <c r="C210" s="5" t="s">
        <v>248</v>
      </c>
      <c r="D210" s="18">
        <v>240</v>
      </c>
      <c r="E210" s="29">
        <v>480047</v>
      </c>
    </row>
    <row r="211" spans="1:5" ht="15">
      <c r="A211" s="14" t="s">
        <v>122</v>
      </c>
      <c r="B211" s="54" t="s">
        <v>31</v>
      </c>
      <c r="C211" s="54" t="s">
        <v>187</v>
      </c>
      <c r="D211" s="18"/>
      <c r="E211" s="26">
        <f aca="true" t="shared" si="40" ref="E211:E212">E212</f>
        <v>4720000</v>
      </c>
    </row>
    <row r="212" spans="1:5" ht="24">
      <c r="A212" s="44" t="s">
        <v>65</v>
      </c>
      <c r="B212" s="5" t="s">
        <v>31</v>
      </c>
      <c r="C212" s="5" t="s">
        <v>187</v>
      </c>
      <c r="D212" s="18">
        <v>200</v>
      </c>
      <c r="E212" s="28">
        <f t="shared" si="40"/>
        <v>4720000</v>
      </c>
    </row>
    <row r="213" spans="1:5" ht="24">
      <c r="A213" s="44" t="s">
        <v>66</v>
      </c>
      <c r="B213" s="5" t="s">
        <v>31</v>
      </c>
      <c r="C213" s="5" t="s">
        <v>187</v>
      </c>
      <c r="D213" s="18">
        <v>240</v>
      </c>
      <c r="E213" s="29">
        <v>4720000</v>
      </c>
    </row>
    <row r="214" spans="1:5" ht="27.75" customHeight="1">
      <c r="A214" s="30" t="s">
        <v>290</v>
      </c>
      <c r="B214" s="54" t="s">
        <v>31</v>
      </c>
      <c r="C214" s="54" t="s">
        <v>179</v>
      </c>
      <c r="D214" s="41"/>
      <c r="E214" s="26">
        <f aca="true" t="shared" si="41" ref="E214:E217">E215</f>
        <v>215000</v>
      </c>
    </row>
    <row r="215" spans="1:5" ht="27" customHeight="1">
      <c r="A215" s="52" t="s">
        <v>292</v>
      </c>
      <c r="B215" s="54" t="s">
        <v>31</v>
      </c>
      <c r="C215" s="54" t="s">
        <v>294</v>
      </c>
      <c r="D215" s="41"/>
      <c r="E215" s="26">
        <f t="shared" si="41"/>
        <v>215000</v>
      </c>
    </row>
    <row r="216" spans="1:5" ht="13.5" customHeight="1">
      <c r="A216" s="52" t="s">
        <v>182</v>
      </c>
      <c r="B216" s="54" t="s">
        <v>31</v>
      </c>
      <c r="C216" s="54" t="s">
        <v>304</v>
      </c>
      <c r="D216" s="41"/>
      <c r="E216" s="26">
        <f t="shared" si="41"/>
        <v>215000</v>
      </c>
    </row>
    <row r="217" spans="1:5" ht="24">
      <c r="A217" s="44" t="s">
        <v>65</v>
      </c>
      <c r="B217" s="5" t="s">
        <v>31</v>
      </c>
      <c r="C217" s="5" t="s">
        <v>304</v>
      </c>
      <c r="D217" s="18">
        <v>200</v>
      </c>
      <c r="E217" s="28">
        <f t="shared" si="41"/>
        <v>215000</v>
      </c>
    </row>
    <row r="218" spans="1:5" ht="24">
      <c r="A218" s="44" t="s">
        <v>66</v>
      </c>
      <c r="B218" s="5" t="s">
        <v>31</v>
      </c>
      <c r="C218" s="5" t="s">
        <v>304</v>
      </c>
      <c r="D218" s="18">
        <v>240</v>
      </c>
      <c r="E218" s="29">
        <v>215000</v>
      </c>
    </row>
    <row r="219" spans="1:5" ht="15">
      <c r="A219" s="16" t="s">
        <v>32</v>
      </c>
      <c r="B219" s="3" t="s">
        <v>33</v>
      </c>
      <c r="C219" s="9"/>
      <c r="D219" s="9"/>
      <c r="E219" s="25">
        <f aca="true" t="shared" si="42" ref="E219:E224">E220</f>
        <v>361000</v>
      </c>
    </row>
    <row r="220" spans="1:5" ht="15">
      <c r="A220" s="38" t="s">
        <v>34</v>
      </c>
      <c r="B220" s="13" t="s">
        <v>35</v>
      </c>
      <c r="C220" s="8"/>
      <c r="D220" s="8"/>
      <c r="E220" s="32">
        <f t="shared" si="42"/>
        <v>361000</v>
      </c>
    </row>
    <row r="221" spans="1:5" ht="24">
      <c r="A221" s="30" t="s">
        <v>88</v>
      </c>
      <c r="B221" s="54" t="s">
        <v>35</v>
      </c>
      <c r="C221" s="54" t="s">
        <v>190</v>
      </c>
      <c r="D221" s="54"/>
      <c r="E221" s="26">
        <f t="shared" si="42"/>
        <v>361000</v>
      </c>
    </row>
    <row r="222" spans="1:5" ht="24">
      <c r="A222" s="51" t="s">
        <v>189</v>
      </c>
      <c r="B222" s="54" t="s">
        <v>35</v>
      </c>
      <c r="C222" s="54" t="s">
        <v>191</v>
      </c>
      <c r="D222" s="54"/>
      <c r="E222" s="26">
        <f>E223+E226</f>
        <v>361000</v>
      </c>
    </row>
    <row r="223" spans="1:5" ht="15">
      <c r="A223" s="51" t="s">
        <v>96</v>
      </c>
      <c r="B223" s="54" t="s">
        <v>35</v>
      </c>
      <c r="C223" s="54" t="s">
        <v>192</v>
      </c>
      <c r="D223" s="5"/>
      <c r="E223" s="26">
        <f t="shared" si="42"/>
        <v>241000</v>
      </c>
    </row>
    <row r="224" spans="1:5" ht="24">
      <c r="A224" s="44" t="s">
        <v>65</v>
      </c>
      <c r="B224" s="5" t="s">
        <v>35</v>
      </c>
      <c r="C224" s="5" t="s">
        <v>192</v>
      </c>
      <c r="D224" s="5" t="s">
        <v>57</v>
      </c>
      <c r="E224" s="28">
        <f t="shared" si="42"/>
        <v>241000</v>
      </c>
    </row>
    <row r="225" spans="1:5" ht="24">
      <c r="A225" s="44" t="s">
        <v>66</v>
      </c>
      <c r="B225" s="5" t="s">
        <v>35</v>
      </c>
      <c r="C225" s="5" t="s">
        <v>192</v>
      </c>
      <c r="D225" s="5" t="s">
        <v>58</v>
      </c>
      <c r="E225" s="29">
        <v>241000</v>
      </c>
    </row>
    <row r="226" spans="1:5" ht="15">
      <c r="A226" s="51" t="s">
        <v>193</v>
      </c>
      <c r="B226" s="54" t="s">
        <v>35</v>
      </c>
      <c r="C226" s="54" t="s">
        <v>231</v>
      </c>
      <c r="D226" s="54"/>
      <c r="E226" s="26">
        <f aca="true" t="shared" si="43" ref="E226:E227">E227</f>
        <v>120000</v>
      </c>
    </row>
    <row r="227" spans="1:5" ht="15">
      <c r="A227" s="46" t="s">
        <v>47</v>
      </c>
      <c r="B227" s="5" t="s">
        <v>35</v>
      </c>
      <c r="C227" s="5" t="s">
        <v>231</v>
      </c>
      <c r="D227" s="5" t="s">
        <v>59</v>
      </c>
      <c r="E227" s="28">
        <f t="shared" si="43"/>
        <v>120000</v>
      </c>
    </row>
    <row r="228" spans="1:5" ht="36">
      <c r="A228" s="6" t="s">
        <v>70</v>
      </c>
      <c r="B228" s="5" t="s">
        <v>35</v>
      </c>
      <c r="C228" s="5" t="s">
        <v>231</v>
      </c>
      <c r="D228" s="5" t="s">
        <v>48</v>
      </c>
      <c r="E228" s="29">
        <v>120000</v>
      </c>
    </row>
    <row r="229" spans="1:5" ht="15">
      <c r="A229" s="1" t="s">
        <v>36</v>
      </c>
      <c r="B229" s="3" t="s">
        <v>37</v>
      </c>
      <c r="C229" s="9"/>
      <c r="D229" s="9"/>
      <c r="E229" s="25">
        <f aca="true" t="shared" si="44" ref="E229:E230">E230</f>
        <v>10369092</v>
      </c>
    </row>
    <row r="230" spans="1:5" ht="15">
      <c r="A230" s="38" t="s">
        <v>38</v>
      </c>
      <c r="B230" s="13" t="s">
        <v>39</v>
      </c>
      <c r="C230" s="8"/>
      <c r="D230" s="8"/>
      <c r="E230" s="32">
        <f t="shared" si="44"/>
        <v>10369092</v>
      </c>
    </row>
    <row r="231" spans="1:5" ht="24">
      <c r="A231" s="30" t="s">
        <v>195</v>
      </c>
      <c r="B231" s="54" t="s">
        <v>39</v>
      </c>
      <c r="C231" s="54" t="s">
        <v>194</v>
      </c>
      <c r="D231" s="5"/>
      <c r="E231" s="26">
        <f>E232</f>
        <v>10369092</v>
      </c>
    </row>
    <row r="232" spans="1:5" ht="23.25" customHeight="1">
      <c r="A232" s="51" t="s">
        <v>278</v>
      </c>
      <c r="B232" s="54" t="s">
        <v>39</v>
      </c>
      <c r="C232" s="54" t="s">
        <v>276</v>
      </c>
      <c r="D232" s="5"/>
      <c r="E232" s="26">
        <f>E233+E240+E243</f>
        <v>10369092</v>
      </c>
    </row>
    <row r="233" spans="1:5" ht="23.25" customHeight="1">
      <c r="A233" s="51" t="s">
        <v>81</v>
      </c>
      <c r="B233" s="54" t="s">
        <v>39</v>
      </c>
      <c r="C233" s="54" t="s">
        <v>280</v>
      </c>
      <c r="D233" s="54"/>
      <c r="E233" s="26">
        <f>E234+E236+E238</f>
        <v>8123092</v>
      </c>
    </row>
    <row r="234" spans="1:5" ht="23.25" customHeight="1">
      <c r="A234" s="6" t="s">
        <v>82</v>
      </c>
      <c r="B234" s="5" t="s">
        <v>39</v>
      </c>
      <c r="C234" s="5" t="s">
        <v>280</v>
      </c>
      <c r="D234" s="5" t="s">
        <v>54</v>
      </c>
      <c r="E234" s="28">
        <f aca="true" t="shared" si="45" ref="E234">E235</f>
        <v>6799092</v>
      </c>
    </row>
    <row r="235" spans="1:5" ht="23.25" customHeight="1">
      <c r="A235" s="6" t="s">
        <v>83</v>
      </c>
      <c r="B235" s="5" t="s">
        <v>39</v>
      </c>
      <c r="C235" s="5" t="s">
        <v>280</v>
      </c>
      <c r="D235" s="5" t="s">
        <v>84</v>
      </c>
      <c r="E235" s="29">
        <v>6799092</v>
      </c>
    </row>
    <row r="236" spans="1:5" ht="23.25" customHeight="1">
      <c r="A236" s="44" t="s">
        <v>65</v>
      </c>
      <c r="B236" s="5" t="s">
        <v>39</v>
      </c>
      <c r="C236" s="5" t="s">
        <v>280</v>
      </c>
      <c r="D236" s="5" t="s">
        <v>57</v>
      </c>
      <c r="E236" s="28">
        <f>E237</f>
        <v>1318000</v>
      </c>
    </row>
    <row r="237" spans="1:5" ht="23.25" customHeight="1">
      <c r="A237" s="44" t="s">
        <v>66</v>
      </c>
      <c r="B237" s="5" t="s">
        <v>39</v>
      </c>
      <c r="C237" s="5" t="s">
        <v>280</v>
      </c>
      <c r="D237" s="5" t="s">
        <v>58</v>
      </c>
      <c r="E237" s="29">
        <v>1318000</v>
      </c>
    </row>
    <row r="238" spans="1:5" ht="23.25" customHeight="1">
      <c r="A238" s="46" t="s">
        <v>47</v>
      </c>
      <c r="B238" s="5" t="s">
        <v>39</v>
      </c>
      <c r="C238" s="5" t="s">
        <v>280</v>
      </c>
      <c r="D238" s="4" t="s">
        <v>59</v>
      </c>
      <c r="E238" s="28">
        <f aca="true" t="shared" si="46" ref="E238">E239</f>
        <v>6000</v>
      </c>
    </row>
    <row r="239" spans="1:5" ht="23.25" customHeight="1">
      <c r="A239" s="46" t="s">
        <v>67</v>
      </c>
      <c r="B239" s="5" t="s">
        <v>39</v>
      </c>
      <c r="C239" s="5" t="s">
        <v>280</v>
      </c>
      <c r="D239" s="4" t="s">
        <v>60</v>
      </c>
      <c r="E239" s="29">
        <v>6000</v>
      </c>
    </row>
    <row r="240" spans="1:5" ht="16.5" customHeight="1">
      <c r="A240" s="51" t="s">
        <v>92</v>
      </c>
      <c r="B240" s="54" t="s">
        <v>39</v>
      </c>
      <c r="C240" s="54" t="s">
        <v>277</v>
      </c>
      <c r="D240" s="5"/>
      <c r="E240" s="26">
        <f aca="true" t="shared" si="47" ref="E240:E241">E241</f>
        <v>1546000</v>
      </c>
    </row>
    <row r="241" spans="1:5" ht="24">
      <c r="A241" s="44" t="s">
        <v>65</v>
      </c>
      <c r="B241" s="5" t="s">
        <v>39</v>
      </c>
      <c r="C241" s="5" t="s">
        <v>277</v>
      </c>
      <c r="D241" s="5" t="s">
        <v>57</v>
      </c>
      <c r="E241" s="28">
        <f t="shared" si="47"/>
        <v>1546000</v>
      </c>
    </row>
    <row r="242" spans="1:5" ht="24">
      <c r="A242" s="44" t="s">
        <v>66</v>
      </c>
      <c r="B242" s="5" t="s">
        <v>39</v>
      </c>
      <c r="C242" s="5" t="s">
        <v>277</v>
      </c>
      <c r="D242" s="5" t="s">
        <v>58</v>
      </c>
      <c r="E242" s="29">
        <v>1546000</v>
      </c>
    </row>
    <row r="243" spans="1:5" ht="15" customHeight="1">
      <c r="A243" s="51" t="s">
        <v>93</v>
      </c>
      <c r="B243" s="54" t="s">
        <v>39</v>
      </c>
      <c r="C243" s="54" t="s">
        <v>279</v>
      </c>
      <c r="D243" s="5"/>
      <c r="E243" s="26">
        <f aca="true" t="shared" si="48" ref="E243:E244">E244</f>
        <v>700000</v>
      </c>
    </row>
    <row r="244" spans="1:5" ht="24">
      <c r="A244" s="44" t="s">
        <v>65</v>
      </c>
      <c r="B244" s="5" t="s">
        <v>39</v>
      </c>
      <c r="C244" s="5" t="s">
        <v>279</v>
      </c>
      <c r="D244" s="5" t="s">
        <v>57</v>
      </c>
      <c r="E244" s="28">
        <f t="shared" si="48"/>
        <v>700000</v>
      </c>
    </row>
    <row r="245" spans="1:5" ht="24">
      <c r="A245" s="44" t="s">
        <v>66</v>
      </c>
      <c r="B245" s="5" t="s">
        <v>39</v>
      </c>
      <c r="C245" s="5" t="s">
        <v>279</v>
      </c>
      <c r="D245" s="5" t="s">
        <v>58</v>
      </c>
      <c r="E245" s="29">
        <v>700000</v>
      </c>
    </row>
    <row r="246" spans="1:5" ht="15">
      <c r="A246" s="1" t="s">
        <v>40</v>
      </c>
      <c r="B246" s="3" t="s">
        <v>41</v>
      </c>
      <c r="C246" s="9"/>
      <c r="D246" s="9"/>
      <c r="E246" s="25">
        <f>E247</f>
        <v>12605000</v>
      </c>
    </row>
    <row r="247" spans="1:5" ht="15">
      <c r="A247" s="39" t="s">
        <v>42</v>
      </c>
      <c r="B247" s="8" t="s">
        <v>43</v>
      </c>
      <c r="C247" s="8"/>
      <c r="D247" s="8"/>
      <c r="E247" s="32">
        <f>E248+E269+E274</f>
        <v>12605000</v>
      </c>
    </row>
    <row r="248" spans="1:5" ht="24">
      <c r="A248" s="30" t="s">
        <v>75</v>
      </c>
      <c r="B248" s="54" t="s">
        <v>43</v>
      </c>
      <c r="C248" s="54" t="s">
        <v>197</v>
      </c>
      <c r="D248" s="5"/>
      <c r="E248" s="26">
        <f>E249+E259</f>
        <v>12525000</v>
      </c>
    </row>
    <row r="249" spans="1:5" ht="36">
      <c r="A249" s="30" t="s">
        <v>196</v>
      </c>
      <c r="B249" s="54" t="s">
        <v>43</v>
      </c>
      <c r="C249" s="54" t="s">
        <v>198</v>
      </c>
      <c r="D249" s="5"/>
      <c r="E249" s="26">
        <f>+E250</f>
        <v>227000</v>
      </c>
    </row>
    <row r="250" spans="1:5" ht="24">
      <c r="A250" s="14" t="s">
        <v>204</v>
      </c>
      <c r="B250" s="54" t="s">
        <v>43</v>
      </c>
      <c r="C250" s="54" t="s">
        <v>199</v>
      </c>
      <c r="D250" s="5"/>
      <c r="E250" s="26">
        <f>E251+E256</f>
        <v>227000</v>
      </c>
    </row>
    <row r="251" spans="1:5" ht="27" customHeight="1">
      <c r="A251" s="14" t="s">
        <v>281</v>
      </c>
      <c r="B251" s="54" t="s">
        <v>43</v>
      </c>
      <c r="C251" s="54" t="s">
        <v>305</v>
      </c>
      <c r="D251" s="5"/>
      <c r="E251" s="26">
        <f>E252+E254</f>
        <v>28000</v>
      </c>
    </row>
    <row r="252" spans="1:5" ht="24">
      <c r="A252" s="44" t="s">
        <v>65</v>
      </c>
      <c r="B252" s="5" t="s">
        <v>43</v>
      </c>
      <c r="C252" s="5" t="s">
        <v>305</v>
      </c>
      <c r="D252" s="5" t="s">
        <v>57</v>
      </c>
      <c r="E252" s="28">
        <f aca="true" t="shared" si="49" ref="E252">E253</f>
        <v>5000</v>
      </c>
    </row>
    <row r="253" spans="1:5" ht="24">
      <c r="A253" s="44" t="s">
        <v>66</v>
      </c>
      <c r="B253" s="5" t="s">
        <v>43</v>
      </c>
      <c r="C253" s="5" t="s">
        <v>305</v>
      </c>
      <c r="D253" s="5" t="s">
        <v>58</v>
      </c>
      <c r="E253" s="29">
        <v>5000</v>
      </c>
    </row>
    <row r="254" spans="1:5" ht="15">
      <c r="A254" s="49" t="s">
        <v>101</v>
      </c>
      <c r="B254" s="5" t="s">
        <v>43</v>
      </c>
      <c r="C254" s="5" t="s">
        <v>305</v>
      </c>
      <c r="D254" s="5" t="s">
        <v>100</v>
      </c>
      <c r="E254" s="28">
        <f>E255</f>
        <v>23000</v>
      </c>
    </row>
    <row r="255" spans="1:5" ht="15">
      <c r="A255" s="49" t="s">
        <v>102</v>
      </c>
      <c r="B255" s="5" t="s">
        <v>43</v>
      </c>
      <c r="C255" s="5" t="s">
        <v>305</v>
      </c>
      <c r="D255" s="5" t="s">
        <v>99</v>
      </c>
      <c r="E255" s="29">
        <v>23000</v>
      </c>
    </row>
    <row r="256" spans="1:5" ht="24">
      <c r="A256" s="14" t="s">
        <v>205</v>
      </c>
      <c r="B256" s="54" t="s">
        <v>43</v>
      </c>
      <c r="C256" s="54" t="s">
        <v>306</v>
      </c>
      <c r="D256" s="54"/>
      <c r="E256" s="26">
        <f>E257</f>
        <v>199000</v>
      </c>
    </row>
    <row r="257" spans="1:5" ht="24">
      <c r="A257" s="44" t="s">
        <v>65</v>
      </c>
      <c r="B257" s="5" t="s">
        <v>43</v>
      </c>
      <c r="C257" s="5" t="s">
        <v>306</v>
      </c>
      <c r="D257" s="5" t="s">
        <v>57</v>
      </c>
      <c r="E257" s="28">
        <f aca="true" t="shared" si="50" ref="E257">E258</f>
        <v>199000</v>
      </c>
    </row>
    <row r="258" spans="1:5" ht="24">
      <c r="A258" s="44" t="s">
        <v>66</v>
      </c>
      <c r="B258" s="5" t="s">
        <v>43</v>
      </c>
      <c r="C258" s="5" t="s">
        <v>306</v>
      </c>
      <c r="D258" s="5" t="s">
        <v>58</v>
      </c>
      <c r="E258" s="29">
        <v>199000</v>
      </c>
    </row>
    <row r="259" spans="1:5" ht="24">
      <c r="A259" s="30" t="s">
        <v>200</v>
      </c>
      <c r="B259" s="54" t="s">
        <v>43</v>
      </c>
      <c r="C259" s="54" t="s">
        <v>201</v>
      </c>
      <c r="D259" s="5"/>
      <c r="E259" s="26">
        <f>E260</f>
        <v>12298000</v>
      </c>
    </row>
    <row r="260" spans="1:5" ht="24">
      <c r="A260" s="52" t="s">
        <v>202</v>
      </c>
      <c r="B260" s="54" t="s">
        <v>43</v>
      </c>
      <c r="C260" s="54" t="s">
        <v>234</v>
      </c>
      <c r="D260" s="5"/>
      <c r="E260" s="26">
        <f>E261+E266</f>
        <v>12298000</v>
      </c>
    </row>
    <row r="261" spans="1:5" ht="15">
      <c r="A261" s="14" t="s">
        <v>203</v>
      </c>
      <c r="B261" s="54" t="s">
        <v>43</v>
      </c>
      <c r="C261" s="54" t="s">
        <v>307</v>
      </c>
      <c r="D261" s="5"/>
      <c r="E261" s="26">
        <f>E262+E264</f>
        <v>298000</v>
      </c>
    </row>
    <row r="262" spans="1:5" ht="24">
      <c r="A262" s="44" t="s">
        <v>65</v>
      </c>
      <c r="B262" s="5" t="s">
        <v>43</v>
      </c>
      <c r="C262" s="5" t="s">
        <v>307</v>
      </c>
      <c r="D262" s="5" t="s">
        <v>57</v>
      </c>
      <c r="E262" s="28">
        <f aca="true" t="shared" si="51" ref="E262">E263</f>
        <v>163000</v>
      </c>
    </row>
    <row r="263" spans="1:5" ht="24">
      <c r="A263" s="44" t="s">
        <v>66</v>
      </c>
      <c r="B263" s="5" t="s">
        <v>43</v>
      </c>
      <c r="C263" s="5" t="s">
        <v>307</v>
      </c>
      <c r="D263" s="5" t="s">
        <v>58</v>
      </c>
      <c r="E263" s="29">
        <v>163000</v>
      </c>
    </row>
    <row r="264" spans="1:5" ht="15">
      <c r="A264" s="49" t="s">
        <v>101</v>
      </c>
      <c r="B264" s="5" t="s">
        <v>43</v>
      </c>
      <c r="C264" s="5" t="s">
        <v>307</v>
      </c>
      <c r="D264" s="5" t="s">
        <v>100</v>
      </c>
      <c r="E264" s="28">
        <f aca="true" t="shared" si="52" ref="E264">E265</f>
        <v>135000</v>
      </c>
    </row>
    <row r="265" spans="1:5" ht="15">
      <c r="A265" s="49" t="s">
        <v>102</v>
      </c>
      <c r="B265" s="5" t="s">
        <v>43</v>
      </c>
      <c r="C265" s="5" t="s">
        <v>307</v>
      </c>
      <c r="D265" s="5" t="s">
        <v>99</v>
      </c>
      <c r="E265" s="29">
        <v>135000</v>
      </c>
    </row>
    <row r="266" spans="1:5" ht="15">
      <c r="A266" s="52" t="s">
        <v>214</v>
      </c>
      <c r="B266" s="54" t="s">
        <v>43</v>
      </c>
      <c r="C266" s="54" t="s">
        <v>308</v>
      </c>
      <c r="D266" s="54"/>
      <c r="E266" s="26">
        <f aca="true" t="shared" si="53" ref="E266:E267">E267</f>
        <v>12000000</v>
      </c>
    </row>
    <row r="267" spans="1:5" ht="24">
      <c r="A267" s="44" t="s">
        <v>65</v>
      </c>
      <c r="B267" s="5" t="s">
        <v>43</v>
      </c>
      <c r="C267" s="5" t="s">
        <v>308</v>
      </c>
      <c r="D267" s="5" t="s">
        <v>57</v>
      </c>
      <c r="E267" s="28">
        <f t="shared" si="53"/>
        <v>12000000</v>
      </c>
    </row>
    <row r="268" spans="1:5" ht="24">
      <c r="A268" s="44" t="s">
        <v>66</v>
      </c>
      <c r="B268" s="5" t="s">
        <v>43</v>
      </c>
      <c r="C268" s="5" t="s">
        <v>308</v>
      </c>
      <c r="D268" s="5" t="s">
        <v>58</v>
      </c>
      <c r="E268" s="29">
        <v>12000000</v>
      </c>
    </row>
    <row r="269" spans="1:5" ht="24">
      <c r="A269" s="30" t="s">
        <v>290</v>
      </c>
      <c r="B269" s="53" t="s">
        <v>43</v>
      </c>
      <c r="C269" s="53" t="s">
        <v>179</v>
      </c>
      <c r="D269" s="53"/>
      <c r="E269" s="26">
        <f aca="true" t="shared" si="54" ref="E269:E272">E270</f>
        <v>5000</v>
      </c>
    </row>
    <row r="270" spans="1:5" ht="24">
      <c r="A270" s="52" t="s">
        <v>292</v>
      </c>
      <c r="B270" s="53" t="s">
        <v>43</v>
      </c>
      <c r="C270" s="53" t="s">
        <v>294</v>
      </c>
      <c r="D270" s="53"/>
      <c r="E270" s="26">
        <f t="shared" si="54"/>
        <v>5000</v>
      </c>
    </row>
    <row r="271" spans="1:5" ht="15">
      <c r="A271" s="52" t="s">
        <v>301</v>
      </c>
      <c r="B271" s="53" t="s">
        <v>43</v>
      </c>
      <c r="C271" s="53" t="s">
        <v>298</v>
      </c>
      <c r="D271" s="53"/>
      <c r="E271" s="26">
        <f t="shared" si="54"/>
        <v>5000</v>
      </c>
    </row>
    <row r="272" spans="1:5" ht="15">
      <c r="A272" s="75" t="s">
        <v>101</v>
      </c>
      <c r="B272" s="4" t="s">
        <v>43</v>
      </c>
      <c r="C272" s="4" t="s">
        <v>298</v>
      </c>
      <c r="D272" s="5" t="s">
        <v>100</v>
      </c>
      <c r="E272" s="28">
        <f t="shared" si="54"/>
        <v>5000</v>
      </c>
    </row>
    <row r="273" spans="1:5" ht="15">
      <c r="A273" s="75" t="s">
        <v>102</v>
      </c>
      <c r="B273" s="4" t="s">
        <v>43</v>
      </c>
      <c r="C273" s="4" t="s">
        <v>298</v>
      </c>
      <c r="D273" s="5" t="s">
        <v>99</v>
      </c>
      <c r="E273" s="29">
        <v>5000</v>
      </c>
    </row>
    <row r="274" spans="1:5" ht="84">
      <c r="A274" s="30" t="s">
        <v>49</v>
      </c>
      <c r="B274" s="54" t="s">
        <v>43</v>
      </c>
      <c r="C274" s="54" t="s">
        <v>206</v>
      </c>
      <c r="D274" s="5"/>
      <c r="E274" s="28">
        <f aca="true" t="shared" si="55" ref="E274:E276">E275</f>
        <v>75000</v>
      </c>
    </row>
    <row r="275" spans="1:5" ht="84">
      <c r="A275" s="62" t="s">
        <v>207</v>
      </c>
      <c r="B275" s="54" t="s">
        <v>43</v>
      </c>
      <c r="C275" s="54" t="s">
        <v>232</v>
      </c>
      <c r="D275" s="5"/>
      <c r="E275" s="28">
        <f t="shared" si="55"/>
        <v>75000</v>
      </c>
    </row>
    <row r="276" spans="1:5" ht="15">
      <c r="A276" s="44" t="s">
        <v>47</v>
      </c>
      <c r="B276" s="5" t="s">
        <v>43</v>
      </c>
      <c r="C276" s="5" t="s">
        <v>232</v>
      </c>
      <c r="D276" s="5" t="s">
        <v>126</v>
      </c>
      <c r="E276" s="28">
        <f t="shared" si="55"/>
        <v>75000</v>
      </c>
    </row>
    <row r="277" spans="1:5" ht="15">
      <c r="A277" s="44" t="s">
        <v>128</v>
      </c>
      <c r="B277" s="5" t="s">
        <v>43</v>
      </c>
      <c r="C277" s="5" t="s">
        <v>232</v>
      </c>
      <c r="D277" s="5" t="s">
        <v>127</v>
      </c>
      <c r="E277" s="29">
        <v>75000</v>
      </c>
    </row>
    <row r="278" spans="1:5" ht="15">
      <c r="A278" s="1" t="s">
        <v>44</v>
      </c>
      <c r="B278" s="3" t="s">
        <v>45</v>
      </c>
      <c r="C278" s="9"/>
      <c r="D278" s="9"/>
      <c r="E278" s="25">
        <f aca="true" t="shared" si="56" ref="E278:E280">E279</f>
        <v>5872642</v>
      </c>
    </row>
    <row r="279" spans="1:5" ht="15">
      <c r="A279" s="38" t="s">
        <v>97</v>
      </c>
      <c r="B279" s="13" t="s">
        <v>46</v>
      </c>
      <c r="C279" s="8"/>
      <c r="D279" s="8"/>
      <c r="E279" s="32">
        <f t="shared" si="56"/>
        <v>5872642</v>
      </c>
    </row>
    <row r="280" spans="1:5" ht="36">
      <c r="A280" s="30" t="s">
        <v>76</v>
      </c>
      <c r="B280" s="54" t="s">
        <v>46</v>
      </c>
      <c r="C280" s="54" t="s">
        <v>208</v>
      </c>
      <c r="D280" s="5"/>
      <c r="E280" s="26">
        <f t="shared" si="56"/>
        <v>5872642</v>
      </c>
    </row>
    <row r="281" spans="1:5" ht="36">
      <c r="A281" s="63" t="s">
        <v>282</v>
      </c>
      <c r="B281" s="54" t="s">
        <v>46</v>
      </c>
      <c r="C281" s="54" t="s">
        <v>209</v>
      </c>
      <c r="D281" s="5"/>
      <c r="E281" s="26">
        <f>+E292+E289+E282</f>
        <v>5872642</v>
      </c>
    </row>
    <row r="282" spans="1:5" ht="24">
      <c r="A282" s="51" t="s">
        <v>81</v>
      </c>
      <c r="B282" s="54" t="s">
        <v>46</v>
      </c>
      <c r="C282" s="54" t="s">
        <v>212</v>
      </c>
      <c r="D282" s="54"/>
      <c r="E282" s="26">
        <f>E283+E285+E287</f>
        <v>4040642</v>
      </c>
    </row>
    <row r="283" spans="1:5" ht="48">
      <c r="A283" s="6" t="s">
        <v>82</v>
      </c>
      <c r="B283" s="5" t="s">
        <v>46</v>
      </c>
      <c r="C283" s="5" t="s">
        <v>212</v>
      </c>
      <c r="D283" s="5" t="s">
        <v>54</v>
      </c>
      <c r="E283" s="28">
        <f>E284</f>
        <v>3342642</v>
      </c>
    </row>
    <row r="284" spans="1:5" ht="15">
      <c r="A284" s="6" t="s">
        <v>83</v>
      </c>
      <c r="B284" s="5" t="s">
        <v>46</v>
      </c>
      <c r="C284" s="5" t="s">
        <v>212</v>
      </c>
      <c r="D284" s="5" t="s">
        <v>84</v>
      </c>
      <c r="E284" s="29">
        <v>3342642</v>
      </c>
    </row>
    <row r="285" spans="1:5" ht="24">
      <c r="A285" s="44" t="s">
        <v>65</v>
      </c>
      <c r="B285" s="5" t="s">
        <v>46</v>
      </c>
      <c r="C285" s="5" t="s">
        <v>212</v>
      </c>
      <c r="D285" s="5" t="s">
        <v>57</v>
      </c>
      <c r="E285" s="64">
        <f>E286</f>
        <v>690000</v>
      </c>
    </row>
    <row r="286" spans="1:5" ht="24">
      <c r="A286" s="44" t="s">
        <v>66</v>
      </c>
      <c r="B286" s="5" t="s">
        <v>46</v>
      </c>
      <c r="C286" s="5" t="s">
        <v>212</v>
      </c>
      <c r="D286" s="5" t="s">
        <v>58</v>
      </c>
      <c r="E286" s="29">
        <v>690000</v>
      </c>
    </row>
    <row r="287" spans="1:5" ht="15">
      <c r="A287" s="44" t="s">
        <v>47</v>
      </c>
      <c r="B287" s="5" t="s">
        <v>46</v>
      </c>
      <c r="C287" s="5" t="s">
        <v>212</v>
      </c>
      <c r="D287" s="5">
        <v>800</v>
      </c>
      <c r="E287" s="64">
        <f>E288</f>
        <v>8000</v>
      </c>
    </row>
    <row r="288" spans="1:5" ht="15">
      <c r="A288" s="44" t="s">
        <v>67</v>
      </c>
      <c r="B288" s="5" t="s">
        <v>46</v>
      </c>
      <c r="C288" s="5" t="s">
        <v>212</v>
      </c>
      <c r="D288" s="5" t="s">
        <v>60</v>
      </c>
      <c r="E288" s="29">
        <v>8000</v>
      </c>
    </row>
    <row r="289" spans="1:5" s="21" customFormat="1" ht="15">
      <c r="A289" s="52" t="s">
        <v>284</v>
      </c>
      <c r="B289" s="54" t="s">
        <v>46</v>
      </c>
      <c r="C289" s="54" t="s">
        <v>283</v>
      </c>
      <c r="D289" s="54"/>
      <c r="E289" s="26">
        <f>E290</f>
        <v>417000</v>
      </c>
    </row>
    <row r="290" spans="1:5" ht="24">
      <c r="A290" s="44" t="s">
        <v>65</v>
      </c>
      <c r="B290" s="5" t="s">
        <v>46</v>
      </c>
      <c r="C290" s="5" t="s">
        <v>283</v>
      </c>
      <c r="D290" s="5" t="s">
        <v>57</v>
      </c>
      <c r="E290" s="28">
        <f aca="true" t="shared" si="57" ref="E290:E293">E291</f>
        <v>417000</v>
      </c>
    </row>
    <row r="291" spans="1:5" ht="24">
      <c r="A291" s="44" t="s">
        <v>66</v>
      </c>
      <c r="B291" s="5" t="s">
        <v>46</v>
      </c>
      <c r="C291" s="5" t="s">
        <v>283</v>
      </c>
      <c r="D291" s="5" t="s">
        <v>58</v>
      </c>
      <c r="E291" s="29">
        <v>417000</v>
      </c>
    </row>
    <row r="292" spans="1:5" ht="24">
      <c r="A292" s="51" t="s">
        <v>238</v>
      </c>
      <c r="B292" s="54" t="s">
        <v>46</v>
      </c>
      <c r="C292" s="54" t="s">
        <v>211</v>
      </c>
      <c r="D292" s="5"/>
      <c r="E292" s="26">
        <f t="shared" si="57"/>
        <v>1415000</v>
      </c>
    </row>
    <row r="293" spans="1:5" ht="24">
      <c r="A293" s="44" t="s">
        <v>65</v>
      </c>
      <c r="B293" s="5" t="s">
        <v>46</v>
      </c>
      <c r="C293" s="5" t="s">
        <v>211</v>
      </c>
      <c r="D293" s="5" t="s">
        <v>57</v>
      </c>
      <c r="E293" s="28">
        <f t="shared" si="57"/>
        <v>1415000</v>
      </c>
    </row>
    <row r="294" spans="1:5" ht="24">
      <c r="A294" s="44" t="s">
        <v>66</v>
      </c>
      <c r="B294" s="5" t="s">
        <v>46</v>
      </c>
      <c r="C294" s="5" t="s">
        <v>211</v>
      </c>
      <c r="D294" s="5" t="s">
        <v>58</v>
      </c>
      <c r="E294" s="29">
        <v>1415000</v>
      </c>
    </row>
    <row r="420" s="33" customFormat="1" ht="15"/>
    <row r="423" s="33" customFormat="1" ht="15"/>
  </sheetData>
  <mergeCells count="2">
    <mergeCell ref="B3:E3"/>
    <mergeCell ref="A6:E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4"/>
  <sheetViews>
    <sheetView workbookViewId="0" topLeftCell="A1">
      <selection activeCell="F183" sqref="F183"/>
    </sheetView>
  </sheetViews>
  <sheetFormatPr defaultColWidth="9.140625" defaultRowHeight="15"/>
  <cols>
    <col min="1" max="1" width="49.00390625" style="19" customWidth="1"/>
    <col min="2" max="2" width="8.57421875" style="19" customWidth="1"/>
    <col min="3" max="3" width="11.140625" style="19" customWidth="1"/>
    <col min="4" max="4" width="7.140625" style="19" customWidth="1"/>
    <col min="5" max="5" width="12.140625" style="20" customWidth="1"/>
    <col min="6" max="6" width="17.57421875" style="20" bestFit="1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9.140625" style="19" hidden="1" customWidth="1"/>
    <col min="256" max="500" width="9.140625" style="19" customWidth="1"/>
    <col min="501" max="501" width="37.7109375" style="19" customWidth="1"/>
    <col min="502" max="502" width="7.57421875" style="19" customWidth="1"/>
    <col min="503" max="504" width="9.00390625" style="19" customWidth="1"/>
    <col min="505" max="505" width="6.421875" style="19" customWidth="1"/>
    <col min="506" max="506" width="9.28125" style="19" customWidth="1"/>
    <col min="507" max="507" width="11.00390625" style="19" customWidth="1"/>
    <col min="508" max="508" width="9.8515625" style="19" customWidth="1"/>
    <col min="509" max="511" width="9.140625" style="19" hidden="1" customWidth="1"/>
    <col min="512" max="756" width="9.140625" style="19" customWidth="1"/>
    <col min="757" max="757" width="37.7109375" style="19" customWidth="1"/>
    <col min="758" max="758" width="7.57421875" style="19" customWidth="1"/>
    <col min="759" max="760" width="9.00390625" style="19" customWidth="1"/>
    <col min="761" max="761" width="6.421875" style="19" customWidth="1"/>
    <col min="762" max="762" width="9.28125" style="19" customWidth="1"/>
    <col min="763" max="763" width="11.00390625" style="19" customWidth="1"/>
    <col min="764" max="764" width="9.8515625" style="19" customWidth="1"/>
    <col min="765" max="767" width="9.140625" style="19" hidden="1" customWidth="1"/>
    <col min="768" max="1012" width="9.140625" style="19" customWidth="1"/>
    <col min="1013" max="1013" width="37.7109375" style="19" customWidth="1"/>
    <col min="1014" max="1014" width="7.57421875" style="19" customWidth="1"/>
    <col min="1015" max="1016" width="9.00390625" style="19" customWidth="1"/>
    <col min="1017" max="1017" width="6.421875" style="19" customWidth="1"/>
    <col min="1018" max="1018" width="9.28125" style="19" customWidth="1"/>
    <col min="1019" max="1019" width="11.00390625" style="19" customWidth="1"/>
    <col min="1020" max="1020" width="9.8515625" style="19" customWidth="1"/>
    <col min="1021" max="1023" width="9.140625" style="19" hidden="1" customWidth="1"/>
    <col min="1024" max="1268" width="9.140625" style="19" customWidth="1"/>
    <col min="1269" max="1269" width="37.7109375" style="19" customWidth="1"/>
    <col min="1270" max="1270" width="7.57421875" style="19" customWidth="1"/>
    <col min="1271" max="1272" width="9.00390625" style="19" customWidth="1"/>
    <col min="1273" max="1273" width="6.421875" style="19" customWidth="1"/>
    <col min="1274" max="1274" width="9.28125" style="19" customWidth="1"/>
    <col min="1275" max="1275" width="11.00390625" style="19" customWidth="1"/>
    <col min="1276" max="1276" width="9.8515625" style="19" customWidth="1"/>
    <col min="1277" max="1279" width="9.140625" style="19" hidden="1" customWidth="1"/>
    <col min="1280" max="1524" width="9.140625" style="19" customWidth="1"/>
    <col min="1525" max="1525" width="37.7109375" style="19" customWidth="1"/>
    <col min="1526" max="1526" width="7.57421875" style="19" customWidth="1"/>
    <col min="1527" max="1528" width="9.00390625" style="19" customWidth="1"/>
    <col min="1529" max="1529" width="6.421875" style="19" customWidth="1"/>
    <col min="1530" max="1530" width="9.28125" style="19" customWidth="1"/>
    <col min="1531" max="1531" width="11.00390625" style="19" customWidth="1"/>
    <col min="1532" max="1532" width="9.8515625" style="19" customWidth="1"/>
    <col min="1533" max="1535" width="9.140625" style="19" hidden="1" customWidth="1"/>
    <col min="1536" max="1780" width="9.140625" style="19" customWidth="1"/>
    <col min="1781" max="1781" width="37.7109375" style="19" customWidth="1"/>
    <col min="1782" max="1782" width="7.57421875" style="19" customWidth="1"/>
    <col min="1783" max="1784" width="9.00390625" style="19" customWidth="1"/>
    <col min="1785" max="1785" width="6.421875" style="19" customWidth="1"/>
    <col min="1786" max="1786" width="9.28125" style="19" customWidth="1"/>
    <col min="1787" max="1787" width="11.00390625" style="19" customWidth="1"/>
    <col min="1788" max="1788" width="9.8515625" style="19" customWidth="1"/>
    <col min="1789" max="1791" width="9.140625" style="19" hidden="1" customWidth="1"/>
    <col min="1792" max="2036" width="9.140625" style="19" customWidth="1"/>
    <col min="2037" max="2037" width="37.7109375" style="19" customWidth="1"/>
    <col min="2038" max="2038" width="7.57421875" style="19" customWidth="1"/>
    <col min="2039" max="2040" width="9.00390625" style="19" customWidth="1"/>
    <col min="2041" max="2041" width="6.421875" style="19" customWidth="1"/>
    <col min="2042" max="2042" width="9.28125" style="19" customWidth="1"/>
    <col min="2043" max="2043" width="11.00390625" style="19" customWidth="1"/>
    <col min="2044" max="2044" width="9.8515625" style="19" customWidth="1"/>
    <col min="2045" max="2047" width="9.140625" style="19" hidden="1" customWidth="1"/>
    <col min="2048" max="2292" width="9.140625" style="19" customWidth="1"/>
    <col min="2293" max="2293" width="37.7109375" style="19" customWidth="1"/>
    <col min="2294" max="2294" width="7.57421875" style="19" customWidth="1"/>
    <col min="2295" max="2296" width="9.00390625" style="19" customWidth="1"/>
    <col min="2297" max="2297" width="6.421875" style="19" customWidth="1"/>
    <col min="2298" max="2298" width="9.28125" style="19" customWidth="1"/>
    <col min="2299" max="2299" width="11.00390625" style="19" customWidth="1"/>
    <col min="2300" max="2300" width="9.8515625" style="19" customWidth="1"/>
    <col min="2301" max="2303" width="9.140625" style="19" hidden="1" customWidth="1"/>
    <col min="2304" max="2548" width="9.140625" style="19" customWidth="1"/>
    <col min="2549" max="2549" width="37.7109375" style="19" customWidth="1"/>
    <col min="2550" max="2550" width="7.57421875" style="19" customWidth="1"/>
    <col min="2551" max="2552" width="9.00390625" style="19" customWidth="1"/>
    <col min="2553" max="2553" width="6.421875" style="19" customWidth="1"/>
    <col min="2554" max="2554" width="9.28125" style="19" customWidth="1"/>
    <col min="2555" max="2555" width="11.00390625" style="19" customWidth="1"/>
    <col min="2556" max="2556" width="9.8515625" style="19" customWidth="1"/>
    <col min="2557" max="2559" width="9.140625" style="19" hidden="1" customWidth="1"/>
    <col min="2560" max="2804" width="9.140625" style="19" customWidth="1"/>
    <col min="2805" max="2805" width="37.7109375" style="19" customWidth="1"/>
    <col min="2806" max="2806" width="7.57421875" style="19" customWidth="1"/>
    <col min="2807" max="2808" width="9.00390625" style="19" customWidth="1"/>
    <col min="2809" max="2809" width="6.421875" style="19" customWidth="1"/>
    <col min="2810" max="2810" width="9.28125" style="19" customWidth="1"/>
    <col min="2811" max="2811" width="11.00390625" style="19" customWidth="1"/>
    <col min="2812" max="2812" width="9.8515625" style="19" customWidth="1"/>
    <col min="2813" max="2815" width="9.140625" style="19" hidden="1" customWidth="1"/>
    <col min="2816" max="3060" width="9.140625" style="19" customWidth="1"/>
    <col min="3061" max="3061" width="37.7109375" style="19" customWidth="1"/>
    <col min="3062" max="3062" width="7.57421875" style="19" customWidth="1"/>
    <col min="3063" max="3064" width="9.00390625" style="19" customWidth="1"/>
    <col min="3065" max="3065" width="6.421875" style="19" customWidth="1"/>
    <col min="3066" max="3066" width="9.28125" style="19" customWidth="1"/>
    <col min="3067" max="3067" width="11.00390625" style="19" customWidth="1"/>
    <col min="3068" max="3068" width="9.8515625" style="19" customWidth="1"/>
    <col min="3069" max="3071" width="9.140625" style="19" hidden="1" customWidth="1"/>
    <col min="3072" max="3316" width="9.140625" style="19" customWidth="1"/>
    <col min="3317" max="3317" width="37.7109375" style="19" customWidth="1"/>
    <col min="3318" max="3318" width="7.57421875" style="19" customWidth="1"/>
    <col min="3319" max="3320" width="9.00390625" style="19" customWidth="1"/>
    <col min="3321" max="3321" width="6.421875" style="19" customWidth="1"/>
    <col min="3322" max="3322" width="9.28125" style="19" customWidth="1"/>
    <col min="3323" max="3323" width="11.00390625" style="19" customWidth="1"/>
    <col min="3324" max="3324" width="9.8515625" style="19" customWidth="1"/>
    <col min="3325" max="3327" width="9.140625" style="19" hidden="1" customWidth="1"/>
    <col min="3328" max="3572" width="9.140625" style="19" customWidth="1"/>
    <col min="3573" max="3573" width="37.7109375" style="19" customWidth="1"/>
    <col min="3574" max="3574" width="7.57421875" style="19" customWidth="1"/>
    <col min="3575" max="3576" width="9.00390625" style="19" customWidth="1"/>
    <col min="3577" max="3577" width="6.421875" style="19" customWidth="1"/>
    <col min="3578" max="3578" width="9.28125" style="19" customWidth="1"/>
    <col min="3579" max="3579" width="11.00390625" style="19" customWidth="1"/>
    <col min="3580" max="3580" width="9.8515625" style="19" customWidth="1"/>
    <col min="3581" max="3583" width="9.140625" style="19" hidden="1" customWidth="1"/>
    <col min="3584" max="3828" width="9.140625" style="19" customWidth="1"/>
    <col min="3829" max="3829" width="37.7109375" style="19" customWidth="1"/>
    <col min="3830" max="3830" width="7.57421875" style="19" customWidth="1"/>
    <col min="3831" max="3832" width="9.00390625" style="19" customWidth="1"/>
    <col min="3833" max="3833" width="6.421875" style="19" customWidth="1"/>
    <col min="3834" max="3834" width="9.28125" style="19" customWidth="1"/>
    <col min="3835" max="3835" width="11.00390625" style="19" customWidth="1"/>
    <col min="3836" max="3836" width="9.8515625" style="19" customWidth="1"/>
    <col min="3837" max="3839" width="9.140625" style="19" hidden="1" customWidth="1"/>
    <col min="3840" max="4084" width="9.140625" style="19" customWidth="1"/>
    <col min="4085" max="4085" width="37.7109375" style="19" customWidth="1"/>
    <col min="4086" max="4086" width="7.57421875" style="19" customWidth="1"/>
    <col min="4087" max="4088" width="9.00390625" style="19" customWidth="1"/>
    <col min="4089" max="4089" width="6.421875" style="19" customWidth="1"/>
    <col min="4090" max="4090" width="9.28125" style="19" customWidth="1"/>
    <col min="4091" max="4091" width="11.00390625" style="19" customWidth="1"/>
    <col min="4092" max="4092" width="9.8515625" style="19" customWidth="1"/>
    <col min="4093" max="4095" width="9.140625" style="19" hidden="1" customWidth="1"/>
    <col min="4096" max="4340" width="9.140625" style="19" customWidth="1"/>
    <col min="4341" max="4341" width="37.7109375" style="19" customWidth="1"/>
    <col min="4342" max="4342" width="7.57421875" style="19" customWidth="1"/>
    <col min="4343" max="4344" width="9.00390625" style="19" customWidth="1"/>
    <col min="4345" max="4345" width="6.421875" style="19" customWidth="1"/>
    <col min="4346" max="4346" width="9.28125" style="19" customWidth="1"/>
    <col min="4347" max="4347" width="11.00390625" style="19" customWidth="1"/>
    <col min="4348" max="4348" width="9.8515625" style="19" customWidth="1"/>
    <col min="4349" max="4351" width="9.140625" style="19" hidden="1" customWidth="1"/>
    <col min="4352" max="4596" width="9.140625" style="19" customWidth="1"/>
    <col min="4597" max="4597" width="37.7109375" style="19" customWidth="1"/>
    <col min="4598" max="4598" width="7.57421875" style="19" customWidth="1"/>
    <col min="4599" max="4600" width="9.00390625" style="19" customWidth="1"/>
    <col min="4601" max="4601" width="6.421875" style="19" customWidth="1"/>
    <col min="4602" max="4602" width="9.28125" style="19" customWidth="1"/>
    <col min="4603" max="4603" width="11.00390625" style="19" customWidth="1"/>
    <col min="4604" max="4604" width="9.8515625" style="19" customWidth="1"/>
    <col min="4605" max="4607" width="9.140625" style="19" hidden="1" customWidth="1"/>
    <col min="4608" max="4852" width="9.140625" style="19" customWidth="1"/>
    <col min="4853" max="4853" width="37.7109375" style="19" customWidth="1"/>
    <col min="4854" max="4854" width="7.57421875" style="19" customWidth="1"/>
    <col min="4855" max="4856" width="9.00390625" style="19" customWidth="1"/>
    <col min="4857" max="4857" width="6.421875" style="19" customWidth="1"/>
    <col min="4858" max="4858" width="9.28125" style="19" customWidth="1"/>
    <col min="4859" max="4859" width="11.00390625" style="19" customWidth="1"/>
    <col min="4860" max="4860" width="9.8515625" style="19" customWidth="1"/>
    <col min="4861" max="4863" width="9.140625" style="19" hidden="1" customWidth="1"/>
    <col min="4864" max="5108" width="9.140625" style="19" customWidth="1"/>
    <col min="5109" max="5109" width="37.7109375" style="19" customWidth="1"/>
    <col min="5110" max="5110" width="7.57421875" style="19" customWidth="1"/>
    <col min="5111" max="5112" width="9.00390625" style="19" customWidth="1"/>
    <col min="5113" max="5113" width="6.421875" style="19" customWidth="1"/>
    <col min="5114" max="5114" width="9.28125" style="19" customWidth="1"/>
    <col min="5115" max="5115" width="11.00390625" style="19" customWidth="1"/>
    <col min="5116" max="5116" width="9.8515625" style="19" customWidth="1"/>
    <col min="5117" max="5119" width="9.140625" style="19" hidden="1" customWidth="1"/>
    <col min="5120" max="5364" width="9.140625" style="19" customWidth="1"/>
    <col min="5365" max="5365" width="37.7109375" style="19" customWidth="1"/>
    <col min="5366" max="5366" width="7.57421875" style="19" customWidth="1"/>
    <col min="5367" max="5368" width="9.00390625" style="19" customWidth="1"/>
    <col min="5369" max="5369" width="6.421875" style="19" customWidth="1"/>
    <col min="5370" max="5370" width="9.28125" style="19" customWidth="1"/>
    <col min="5371" max="5371" width="11.00390625" style="19" customWidth="1"/>
    <col min="5372" max="5372" width="9.8515625" style="19" customWidth="1"/>
    <col min="5373" max="5375" width="9.140625" style="19" hidden="1" customWidth="1"/>
    <col min="5376" max="5620" width="9.140625" style="19" customWidth="1"/>
    <col min="5621" max="5621" width="37.7109375" style="19" customWidth="1"/>
    <col min="5622" max="5622" width="7.57421875" style="19" customWidth="1"/>
    <col min="5623" max="5624" width="9.00390625" style="19" customWidth="1"/>
    <col min="5625" max="5625" width="6.421875" style="19" customWidth="1"/>
    <col min="5626" max="5626" width="9.28125" style="19" customWidth="1"/>
    <col min="5627" max="5627" width="11.00390625" style="19" customWidth="1"/>
    <col min="5628" max="5628" width="9.8515625" style="19" customWidth="1"/>
    <col min="5629" max="5631" width="9.140625" style="19" hidden="1" customWidth="1"/>
    <col min="5632" max="5876" width="9.140625" style="19" customWidth="1"/>
    <col min="5877" max="5877" width="37.7109375" style="19" customWidth="1"/>
    <col min="5878" max="5878" width="7.57421875" style="19" customWidth="1"/>
    <col min="5879" max="5880" width="9.00390625" style="19" customWidth="1"/>
    <col min="5881" max="5881" width="6.421875" style="19" customWidth="1"/>
    <col min="5882" max="5882" width="9.28125" style="19" customWidth="1"/>
    <col min="5883" max="5883" width="11.00390625" style="19" customWidth="1"/>
    <col min="5884" max="5884" width="9.8515625" style="19" customWidth="1"/>
    <col min="5885" max="5887" width="9.140625" style="19" hidden="1" customWidth="1"/>
    <col min="5888" max="6132" width="9.140625" style="19" customWidth="1"/>
    <col min="6133" max="6133" width="37.7109375" style="19" customWidth="1"/>
    <col min="6134" max="6134" width="7.57421875" style="19" customWidth="1"/>
    <col min="6135" max="6136" width="9.00390625" style="19" customWidth="1"/>
    <col min="6137" max="6137" width="6.421875" style="19" customWidth="1"/>
    <col min="6138" max="6138" width="9.28125" style="19" customWidth="1"/>
    <col min="6139" max="6139" width="11.00390625" style="19" customWidth="1"/>
    <col min="6140" max="6140" width="9.8515625" style="19" customWidth="1"/>
    <col min="6141" max="6143" width="9.140625" style="19" hidden="1" customWidth="1"/>
    <col min="6144" max="6388" width="9.140625" style="19" customWidth="1"/>
    <col min="6389" max="6389" width="37.7109375" style="19" customWidth="1"/>
    <col min="6390" max="6390" width="7.57421875" style="19" customWidth="1"/>
    <col min="6391" max="6392" width="9.00390625" style="19" customWidth="1"/>
    <col min="6393" max="6393" width="6.421875" style="19" customWidth="1"/>
    <col min="6394" max="6394" width="9.28125" style="19" customWidth="1"/>
    <col min="6395" max="6395" width="11.00390625" style="19" customWidth="1"/>
    <col min="6396" max="6396" width="9.8515625" style="19" customWidth="1"/>
    <col min="6397" max="6399" width="9.140625" style="19" hidden="1" customWidth="1"/>
    <col min="6400" max="6644" width="9.140625" style="19" customWidth="1"/>
    <col min="6645" max="6645" width="37.7109375" style="19" customWidth="1"/>
    <col min="6646" max="6646" width="7.57421875" style="19" customWidth="1"/>
    <col min="6647" max="6648" width="9.00390625" style="19" customWidth="1"/>
    <col min="6649" max="6649" width="6.421875" style="19" customWidth="1"/>
    <col min="6650" max="6650" width="9.28125" style="19" customWidth="1"/>
    <col min="6651" max="6651" width="11.00390625" style="19" customWidth="1"/>
    <col min="6652" max="6652" width="9.8515625" style="19" customWidth="1"/>
    <col min="6653" max="6655" width="9.140625" style="19" hidden="1" customWidth="1"/>
    <col min="6656" max="6900" width="9.140625" style="19" customWidth="1"/>
    <col min="6901" max="6901" width="37.7109375" style="19" customWidth="1"/>
    <col min="6902" max="6902" width="7.57421875" style="19" customWidth="1"/>
    <col min="6903" max="6904" width="9.00390625" style="19" customWidth="1"/>
    <col min="6905" max="6905" width="6.421875" style="19" customWidth="1"/>
    <col min="6906" max="6906" width="9.28125" style="19" customWidth="1"/>
    <col min="6907" max="6907" width="11.00390625" style="19" customWidth="1"/>
    <col min="6908" max="6908" width="9.8515625" style="19" customWidth="1"/>
    <col min="6909" max="6911" width="9.140625" style="19" hidden="1" customWidth="1"/>
    <col min="6912" max="7156" width="9.140625" style="19" customWidth="1"/>
    <col min="7157" max="7157" width="37.7109375" style="19" customWidth="1"/>
    <col min="7158" max="7158" width="7.57421875" style="19" customWidth="1"/>
    <col min="7159" max="7160" width="9.00390625" style="19" customWidth="1"/>
    <col min="7161" max="7161" width="6.421875" style="19" customWidth="1"/>
    <col min="7162" max="7162" width="9.28125" style="19" customWidth="1"/>
    <col min="7163" max="7163" width="11.00390625" style="19" customWidth="1"/>
    <col min="7164" max="7164" width="9.8515625" style="19" customWidth="1"/>
    <col min="7165" max="7167" width="9.140625" style="19" hidden="1" customWidth="1"/>
    <col min="7168" max="7412" width="9.140625" style="19" customWidth="1"/>
    <col min="7413" max="7413" width="37.7109375" style="19" customWidth="1"/>
    <col min="7414" max="7414" width="7.57421875" style="19" customWidth="1"/>
    <col min="7415" max="7416" width="9.00390625" style="19" customWidth="1"/>
    <col min="7417" max="7417" width="6.421875" style="19" customWidth="1"/>
    <col min="7418" max="7418" width="9.28125" style="19" customWidth="1"/>
    <col min="7419" max="7419" width="11.00390625" style="19" customWidth="1"/>
    <col min="7420" max="7420" width="9.8515625" style="19" customWidth="1"/>
    <col min="7421" max="7423" width="9.140625" style="19" hidden="1" customWidth="1"/>
    <col min="7424" max="7668" width="9.140625" style="19" customWidth="1"/>
    <col min="7669" max="7669" width="37.7109375" style="19" customWidth="1"/>
    <col min="7670" max="7670" width="7.57421875" style="19" customWidth="1"/>
    <col min="7671" max="7672" width="9.00390625" style="19" customWidth="1"/>
    <col min="7673" max="7673" width="6.421875" style="19" customWidth="1"/>
    <col min="7674" max="7674" width="9.28125" style="19" customWidth="1"/>
    <col min="7675" max="7675" width="11.00390625" style="19" customWidth="1"/>
    <col min="7676" max="7676" width="9.8515625" style="19" customWidth="1"/>
    <col min="7677" max="7679" width="9.140625" style="19" hidden="1" customWidth="1"/>
    <col min="7680" max="7924" width="9.140625" style="19" customWidth="1"/>
    <col min="7925" max="7925" width="37.7109375" style="19" customWidth="1"/>
    <col min="7926" max="7926" width="7.57421875" style="19" customWidth="1"/>
    <col min="7927" max="7928" width="9.00390625" style="19" customWidth="1"/>
    <col min="7929" max="7929" width="6.421875" style="19" customWidth="1"/>
    <col min="7930" max="7930" width="9.28125" style="19" customWidth="1"/>
    <col min="7931" max="7931" width="11.00390625" style="19" customWidth="1"/>
    <col min="7932" max="7932" width="9.8515625" style="19" customWidth="1"/>
    <col min="7933" max="7935" width="9.140625" style="19" hidden="1" customWidth="1"/>
    <col min="7936" max="8180" width="9.140625" style="19" customWidth="1"/>
    <col min="8181" max="8181" width="37.7109375" style="19" customWidth="1"/>
    <col min="8182" max="8182" width="7.57421875" style="19" customWidth="1"/>
    <col min="8183" max="8184" width="9.00390625" style="19" customWidth="1"/>
    <col min="8185" max="8185" width="6.421875" style="19" customWidth="1"/>
    <col min="8186" max="8186" width="9.28125" style="19" customWidth="1"/>
    <col min="8187" max="8187" width="11.00390625" style="19" customWidth="1"/>
    <col min="8188" max="8188" width="9.8515625" style="19" customWidth="1"/>
    <col min="8189" max="8191" width="9.140625" style="19" hidden="1" customWidth="1"/>
    <col min="8192" max="8436" width="9.140625" style="19" customWidth="1"/>
    <col min="8437" max="8437" width="37.7109375" style="19" customWidth="1"/>
    <col min="8438" max="8438" width="7.57421875" style="19" customWidth="1"/>
    <col min="8439" max="8440" width="9.00390625" style="19" customWidth="1"/>
    <col min="8441" max="8441" width="6.421875" style="19" customWidth="1"/>
    <col min="8442" max="8442" width="9.28125" style="19" customWidth="1"/>
    <col min="8443" max="8443" width="11.00390625" style="19" customWidth="1"/>
    <col min="8444" max="8444" width="9.8515625" style="19" customWidth="1"/>
    <col min="8445" max="8447" width="9.140625" style="19" hidden="1" customWidth="1"/>
    <col min="8448" max="8692" width="9.140625" style="19" customWidth="1"/>
    <col min="8693" max="8693" width="37.7109375" style="19" customWidth="1"/>
    <col min="8694" max="8694" width="7.57421875" style="19" customWidth="1"/>
    <col min="8695" max="8696" width="9.00390625" style="19" customWidth="1"/>
    <col min="8697" max="8697" width="6.421875" style="19" customWidth="1"/>
    <col min="8698" max="8698" width="9.28125" style="19" customWidth="1"/>
    <col min="8699" max="8699" width="11.00390625" style="19" customWidth="1"/>
    <col min="8700" max="8700" width="9.8515625" style="19" customWidth="1"/>
    <col min="8701" max="8703" width="9.140625" style="19" hidden="1" customWidth="1"/>
    <col min="8704" max="8948" width="9.140625" style="19" customWidth="1"/>
    <col min="8949" max="8949" width="37.7109375" style="19" customWidth="1"/>
    <col min="8950" max="8950" width="7.57421875" style="19" customWidth="1"/>
    <col min="8951" max="8952" width="9.00390625" style="19" customWidth="1"/>
    <col min="8953" max="8953" width="6.421875" style="19" customWidth="1"/>
    <col min="8954" max="8954" width="9.28125" style="19" customWidth="1"/>
    <col min="8955" max="8955" width="11.00390625" style="19" customWidth="1"/>
    <col min="8956" max="8956" width="9.8515625" style="19" customWidth="1"/>
    <col min="8957" max="8959" width="9.140625" style="19" hidden="1" customWidth="1"/>
    <col min="8960" max="9204" width="9.140625" style="19" customWidth="1"/>
    <col min="9205" max="9205" width="37.7109375" style="19" customWidth="1"/>
    <col min="9206" max="9206" width="7.57421875" style="19" customWidth="1"/>
    <col min="9207" max="9208" width="9.00390625" style="19" customWidth="1"/>
    <col min="9209" max="9209" width="6.421875" style="19" customWidth="1"/>
    <col min="9210" max="9210" width="9.28125" style="19" customWidth="1"/>
    <col min="9211" max="9211" width="11.00390625" style="19" customWidth="1"/>
    <col min="9212" max="9212" width="9.8515625" style="19" customWidth="1"/>
    <col min="9213" max="9215" width="9.140625" style="19" hidden="1" customWidth="1"/>
    <col min="9216" max="9460" width="9.140625" style="19" customWidth="1"/>
    <col min="9461" max="9461" width="37.7109375" style="19" customWidth="1"/>
    <col min="9462" max="9462" width="7.57421875" style="19" customWidth="1"/>
    <col min="9463" max="9464" width="9.00390625" style="19" customWidth="1"/>
    <col min="9465" max="9465" width="6.421875" style="19" customWidth="1"/>
    <col min="9466" max="9466" width="9.28125" style="19" customWidth="1"/>
    <col min="9467" max="9467" width="11.00390625" style="19" customWidth="1"/>
    <col min="9468" max="9468" width="9.8515625" style="19" customWidth="1"/>
    <col min="9469" max="9471" width="9.140625" style="19" hidden="1" customWidth="1"/>
    <col min="9472" max="9716" width="9.140625" style="19" customWidth="1"/>
    <col min="9717" max="9717" width="37.7109375" style="19" customWidth="1"/>
    <col min="9718" max="9718" width="7.57421875" style="19" customWidth="1"/>
    <col min="9719" max="9720" width="9.00390625" style="19" customWidth="1"/>
    <col min="9721" max="9721" width="6.421875" style="19" customWidth="1"/>
    <col min="9722" max="9722" width="9.28125" style="19" customWidth="1"/>
    <col min="9723" max="9723" width="11.00390625" style="19" customWidth="1"/>
    <col min="9724" max="9724" width="9.8515625" style="19" customWidth="1"/>
    <col min="9725" max="9727" width="9.140625" style="19" hidden="1" customWidth="1"/>
    <col min="9728" max="9972" width="9.140625" style="19" customWidth="1"/>
    <col min="9973" max="9973" width="37.7109375" style="19" customWidth="1"/>
    <col min="9974" max="9974" width="7.57421875" style="19" customWidth="1"/>
    <col min="9975" max="9976" width="9.00390625" style="19" customWidth="1"/>
    <col min="9977" max="9977" width="6.421875" style="19" customWidth="1"/>
    <col min="9978" max="9978" width="9.28125" style="19" customWidth="1"/>
    <col min="9979" max="9979" width="11.00390625" style="19" customWidth="1"/>
    <col min="9980" max="9980" width="9.8515625" style="19" customWidth="1"/>
    <col min="9981" max="9983" width="9.140625" style="19" hidden="1" customWidth="1"/>
    <col min="9984" max="10228" width="9.140625" style="19" customWidth="1"/>
    <col min="10229" max="10229" width="37.7109375" style="19" customWidth="1"/>
    <col min="10230" max="10230" width="7.57421875" style="19" customWidth="1"/>
    <col min="10231" max="10232" width="9.00390625" style="19" customWidth="1"/>
    <col min="10233" max="10233" width="6.421875" style="19" customWidth="1"/>
    <col min="10234" max="10234" width="9.28125" style="19" customWidth="1"/>
    <col min="10235" max="10235" width="11.00390625" style="19" customWidth="1"/>
    <col min="10236" max="10236" width="9.8515625" style="19" customWidth="1"/>
    <col min="10237" max="10239" width="9.140625" style="19" hidden="1" customWidth="1"/>
    <col min="10240" max="10484" width="9.140625" style="19" customWidth="1"/>
    <col min="10485" max="10485" width="37.7109375" style="19" customWidth="1"/>
    <col min="10486" max="10486" width="7.57421875" style="19" customWidth="1"/>
    <col min="10487" max="10488" width="9.00390625" style="19" customWidth="1"/>
    <col min="10489" max="10489" width="6.421875" style="19" customWidth="1"/>
    <col min="10490" max="10490" width="9.28125" style="19" customWidth="1"/>
    <col min="10491" max="10491" width="11.00390625" style="19" customWidth="1"/>
    <col min="10492" max="10492" width="9.8515625" style="19" customWidth="1"/>
    <col min="10493" max="10495" width="9.140625" style="19" hidden="1" customWidth="1"/>
    <col min="10496" max="10740" width="9.140625" style="19" customWidth="1"/>
    <col min="10741" max="10741" width="37.7109375" style="19" customWidth="1"/>
    <col min="10742" max="10742" width="7.57421875" style="19" customWidth="1"/>
    <col min="10743" max="10744" width="9.00390625" style="19" customWidth="1"/>
    <col min="10745" max="10745" width="6.421875" style="19" customWidth="1"/>
    <col min="10746" max="10746" width="9.28125" style="19" customWidth="1"/>
    <col min="10747" max="10747" width="11.00390625" style="19" customWidth="1"/>
    <col min="10748" max="10748" width="9.8515625" style="19" customWidth="1"/>
    <col min="10749" max="10751" width="9.140625" style="19" hidden="1" customWidth="1"/>
    <col min="10752" max="10996" width="9.140625" style="19" customWidth="1"/>
    <col min="10997" max="10997" width="37.7109375" style="19" customWidth="1"/>
    <col min="10998" max="10998" width="7.57421875" style="19" customWidth="1"/>
    <col min="10999" max="11000" width="9.00390625" style="19" customWidth="1"/>
    <col min="11001" max="11001" width="6.421875" style="19" customWidth="1"/>
    <col min="11002" max="11002" width="9.28125" style="19" customWidth="1"/>
    <col min="11003" max="11003" width="11.00390625" style="19" customWidth="1"/>
    <col min="11004" max="11004" width="9.8515625" style="19" customWidth="1"/>
    <col min="11005" max="11007" width="9.140625" style="19" hidden="1" customWidth="1"/>
    <col min="11008" max="11252" width="9.140625" style="19" customWidth="1"/>
    <col min="11253" max="11253" width="37.7109375" style="19" customWidth="1"/>
    <col min="11254" max="11254" width="7.57421875" style="19" customWidth="1"/>
    <col min="11255" max="11256" width="9.00390625" style="19" customWidth="1"/>
    <col min="11257" max="11257" width="6.421875" style="19" customWidth="1"/>
    <col min="11258" max="11258" width="9.28125" style="19" customWidth="1"/>
    <col min="11259" max="11259" width="11.00390625" style="19" customWidth="1"/>
    <col min="11260" max="11260" width="9.8515625" style="19" customWidth="1"/>
    <col min="11261" max="11263" width="9.140625" style="19" hidden="1" customWidth="1"/>
    <col min="11264" max="11508" width="9.140625" style="19" customWidth="1"/>
    <col min="11509" max="11509" width="37.7109375" style="19" customWidth="1"/>
    <col min="11510" max="11510" width="7.57421875" style="19" customWidth="1"/>
    <col min="11511" max="11512" width="9.00390625" style="19" customWidth="1"/>
    <col min="11513" max="11513" width="6.421875" style="19" customWidth="1"/>
    <col min="11514" max="11514" width="9.28125" style="19" customWidth="1"/>
    <col min="11515" max="11515" width="11.00390625" style="19" customWidth="1"/>
    <col min="11516" max="11516" width="9.8515625" style="19" customWidth="1"/>
    <col min="11517" max="11519" width="9.140625" style="19" hidden="1" customWidth="1"/>
    <col min="11520" max="11764" width="9.140625" style="19" customWidth="1"/>
    <col min="11765" max="11765" width="37.7109375" style="19" customWidth="1"/>
    <col min="11766" max="11766" width="7.57421875" style="19" customWidth="1"/>
    <col min="11767" max="11768" width="9.00390625" style="19" customWidth="1"/>
    <col min="11769" max="11769" width="6.421875" style="19" customWidth="1"/>
    <col min="11770" max="11770" width="9.28125" style="19" customWidth="1"/>
    <col min="11771" max="11771" width="11.00390625" style="19" customWidth="1"/>
    <col min="11772" max="11772" width="9.8515625" style="19" customWidth="1"/>
    <col min="11773" max="11775" width="9.140625" style="19" hidden="1" customWidth="1"/>
    <col min="11776" max="12020" width="9.140625" style="19" customWidth="1"/>
    <col min="12021" max="12021" width="37.7109375" style="19" customWidth="1"/>
    <col min="12022" max="12022" width="7.57421875" style="19" customWidth="1"/>
    <col min="12023" max="12024" width="9.00390625" style="19" customWidth="1"/>
    <col min="12025" max="12025" width="6.421875" style="19" customWidth="1"/>
    <col min="12026" max="12026" width="9.28125" style="19" customWidth="1"/>
    <col min="12027" max="12027" width="11.00390625" style="19" customWidth="1"/>
    <col min="12028" max="12028" width="9.8515625" style="19" customWidth="1"/>
    <col min="12029" max="12031" width="9.140625" style="19" hidden="1" customWidth="1"/>
    <col min="12032" max="12276" width="9.140625" style="19" customWidth="1"/>
    <col min="12277" max="12277" width="37.7109375" style="19" customWidth="1"/>
    <col min="12278" max="12278" width="7.57421875" style="19" customWidth="1"/>
    <col min="12279" max="12280" width="9.00390625" style="19" customWidth="1"/>
    <col min="12281" max="12281" width="6.421875" style="19" customWidth="1"/>
    <col min="12282" max="12282" width="9.28125" style="19" customWidth="1"/>
    <col min="12283" max="12283" width="11.00390625" style="19" customWidth="1"/>
    <col min="12284" max="12284" width="9.8515625" style="19" customWidth="1"/>
    <col min="12285" max="12287" width="9.140625" style="19" hidden="1" customWidth="1"/>
    <col min="12288" max="12532" width="9.140625" style="19" customWidth="1"/>
    <col min="12533" max="12533" width="37.7109375" style="19" customWidth="1"/>
    <col min="12534" max="12534" width="7.57421875" style="19" customWidth="1"/>
    <col min="12535" max="12536" width="9.00390625" style="19" customWidth="1"/>
    <col min="12537" max="12537" width="6.421875" style="19" customWidth="1"/>
    <col min="12538" max="12538" width="9.28125" style="19" customWidth="1"/>
    <col min="12539" max="12539" width="11.00390625" style="19" customWidth="1"/>
    <col min="12540" max="12540" width="9.8515625" style="19" customWidth="1"/>
    <col min="12541" max="12543" width="9.140625" style="19" hidden="1" customWidth="1"/>
    <col min="12544" max="12788" width="9.140625" style="19" customWidth="1"/>
    <col min="12789" max="12789" width="37.7109375" style="19" customWidth="1"/>
    <col min="12790" max="12790" width="7.57421875" style="19" customWidth="1"/>
    <col min="12791" max="12792" width="9.00390625" style="19" customWidth="1"/>
    <col min="12793" max="12793" width="6.421875" style="19" customWidth="1"/>
    <col min="12794" max="12794" width="9.28125" style="19" customWidth="1"/>
    <col min="12795" max="12795" width="11.00390625" style="19" customWidth="1"/>
    <col min="12796" max="12796" width="9.8515625" style="19" customWidth="1"/>
    <col min="12797" max="12799" width="9.140625" style="19" hidden="1" customWidth="1"/>
    <col min="12800" max="13044" width="9.140625" style="19" customWidth="1"/>
    <col min="13045" max="13045" width="37.7109375" style="19" customWidth="1"/>
    <col min="13046" max="13046" width="7.57421875" style="19" customWidth="1"/>
    <col min="13047" max="13048" width="9.00390625" style="19" customWidth="1"/>
    <col min="13049" max="13049" width="6.421875" style="19" customWidth="1"/>
    <col min="13050" max="13050" width="9.28125" style="19" customWidth="1"/>
    <col min="13051" max="13051" width="11.00390625" style="19" customWidth="1"/>
    <col min="13052" max="13052" width="9.8515625" style="19" customWidth="1"/>
    <col min="13053" max="13055" width="9.140625" style="19" hidden="1" customWidth="1"/>
    <col min="13056" max="13300" width="9.140625" style="19" customWidth="1"/>
    <col min="13301" max="13301" width="37.7109375" style="19" customWidth="1"/>
    <col min="13302" max="13302" width="7.57421875" style="19" customWidth="1"/>
    <col min="13303" max="13304" width="9.00390625" style="19" customWidth="1"/>
    <col min="13305" max="13305" width="6.421875" style="19" customWidth="1"/>
    <col min="13306" max="13306" width="9.28125" style="19" customWidth="1"/>
    <col min="13307" max="13307" width="11.00390625" style="19" customWidth="1"/>
    <col min="13308" max="13308" width="9.8515625" style="19" customWidth="1"/>
    <col min="13309" max="13311" width="9.140625" style="19" hidden="1" customWidth="1"/>
    <col min="13312" max="13556" width="9.140625" style="19" customWidth="1"/>
    <col min="13557" max="13557" width="37.7109375" style="19" customWidth="1"/>
    <col min="13558" max="13558" width="7.57421875" style="19" customWidth="1"/>
    <col min="13559" max="13560" width="9.00390625" style="19" customWidth="1"/>
    <col min="13561" max="13561" width="6.421875" style="19" customWidth="1"/>
    <col min="13562" max="13562" width="9.28125" style="19" customWidth="1"/>
    <col min="13563" max="13563" width="11.00390625" style="19" customWidth="1"/>
    <col min="13564" max="13564" width="9.8515625" style="19" customWidth="1"/>
    <col min="13565" max="13567" width="9.140625" style="19" hidden="1" customWidth="1"/>
    <col min="13568" max="13812" width="9.140625" style="19" customWidth="1"/>
    <col min="13813" max="13813" width="37.7109375" style="19" customWidth="1"/>
    <col min="13814" max="13814" width="7.57421875" style="19" customWidth="1"/>
    <col min="13815" max="13816" width="9.00390625" style="19" customWidth="1"/>
    <col min="13817" max="13817" width="6.421875" style="19" customWidth="1"/>
    <col min="13818" max="13818" width="9.28125" style="19" customWidth="1"/>
    <col min="13819" max="13819" width="11.00390625" style="19" customWidth="1"/>
    <col min="13820" max="13820" width="9.8515625" style="19" customWidth="1"/>
    <col min="13821" max="13823" width="9.140625" style="19" hidden="1" customWidth="1"/>
    <col min="13824" max="14068" width="9.140625" style="19" customWidth="1"/>
    <col min="14069" max="14069" width="37.7109375" style="19" customWidth="1"/>
    <col min="14070" max="14070" width="7.57421875" style="19" customWidth="1"/>
    <col min="14071" max="14072" width="9.00390625" style="19" customWidth="1"/>
    <col min="14073" max="14073" width="6.421875" style="19" customWidth="1"/>
    <col min="14074" max="14074" width="9.28125" style="19" customWidth="1"/>
    <col min="14075" max="14075" width="11.00390625" style="19" customWidth="1"/>
    <col min="14076" max="14076" width="9.8515625" style="19" customWidth="1"/>
    <col min="14077" max="14079" width="9.140625" style="19" hidden="1" customWidth="1"/>
    <col min="14080" max="14324" width="9.140625" style="19" customWidth="1"/>
    <col min="14325" max="14325" width="37.7109375" style="19" customWidth="1"/>
    <col min="14326" max="14326" width="7.57421875" style="19" customWidth="1"/>
    <col min="14327" max="14328" width="9.00390625" style="19" customWidth="1"/>
    <col min="14329" max="14329" width="6.421875" style="19" customWidth="1"/>
    <col min="14330" max="14330" width="9.28125" style="19" customWidth="1"/>
    <col min="14331" max="14331" width="11.00390625" style="19" customWidth="1"/>
    <col min="14332" max="14332" width="9.8515625" style="19" customWidth="1"/>
    <col min="14333" max="14335" width="9.140625" style="19" hidden="1" customWidth="1"/>
    <col min="14336" max="14580" width="9.140625" style="19" customWidth="1"/>
    <col min="14581" max="14581" width="37.7109375" style="19" customWidth="1"/>
    <col min="14582" max="14582" width="7.57421875" style="19" customWidth="1"/>
    <col min="14583" max="14584" width="9.00390625" style="19" customWidth="1"/>
    <col min="14585" max="14585" width="6.421875" style="19" customWidth="1"/>
    <col min="14586" max="14586" width="9.28125" style="19" customWidth="1"/>
    <col min="14587" max="14587" width="11.00390625" style="19" customWidth="1"/>
    <col min="14588" max="14588" width="9.8515625" style="19" customWidth="1"/>
    <col min="14589" max="14591" width="9.140625" style="19" hidden="1" customWidth="1"/>
    <col min="14592" max="14836" width="9.140625" style="19" customWidth="1"/>
    <col min="14837" max="14837" width="37.7109375" style="19" customWidth="1"/>
    <col min="14838" max="14838" width="7.57421875" style="19" customWidth="1"/>
    <col min="14839" max="14840" width="9.00390625" style="19" customWidth="1"/>
    <col min="14841" max="14841" width="6.421875" style="19" customWidth="1"/>
    <col min="14842" max="14842" width="9.28125" style="19" customWidth="1"/>
    <col min="14843" max="14843" width="11.00390625" style="19" customWidth="1"/>
    <col min="14844" max="14844" width="9.8515625" style="19" customWidth="1"/>
    <col min="14845" max="14847" width="9.140625" style="19" hidden="1" customWidth="1"/>
    <col min="14848" max="15092" width="9.140625" style="19" customWidth="1"/>
    <col min="15093" max="15093" width="37.7109375" style="19" customWidth="1"/>
    <col min="15094" max="15094" width="7.57421875" style="19" customWidth="1"/>
    <col min="15095" max="15096" width="9.00390625" style="19" customWidth="1"/>
    <col min="15097" max="15097" width="6.421875" style="19" customWidth="1"/>
    <col min="15098" max="15098" width="9.28125" style="19" customWidth="1"/>
    <col min="15099" max="15099" width="11.00390625" style="19" customWidth="1"/>
    <col min="15100" max="15100" width="9.8515625" style="19" customWidth="1"/>
    <col min="15101" max="15103" width="9.140625" style="19" hidden="1" customWidth="1"/>
    <col min="15104" max="15348" width="9.140625" style="19" customWidth="1"/>
    <col min="15349" max="15349" width="37.7109375" style="19" customWidth="1"/>
    <col min="15350" max="15350" width="7.57421875" style="19" customWidth="1"/>
    <col min="15351" max="15352" width="9.00390625" style="19" customWidth="1"/>
    <col min="15353" max="15353" width="6.421875" style="19" customWidth="1"/>
    <col min="15354" max="15354" width="9.28125" style="19" customWidth="1"/>
    <col min="15355" max="15355" width="11.00390625" style="19" customWidth="1"/>
    <col min="15356" max="15356" width="9.8515625" style="19" customWidth="1"/>
    <col min="15357" max="15359" width="9.140625" style="19" hidden="1" customWidth="1"/>
    <col min="15360" max="15604" width="9.140625" style="19" customWidth="1"/>
    <col min="15605" max="15605" width="37.7109375" style="19" customWidth="1"/>
    <col min="15606" max="15606" width="7.57421875" style="19" customWidth="1"/>
    <col min="15607" max="15608" width="9.00390625" style="19" customWidth="1"/>
    <col min="15609" max="15609" width="6.421875" style="19" customWidth="1"/>
    <col min="15610" max="15610" width="9.28125" style="19" customWidth="1"/>
    <col min="15611" max="15611" width="11.00390625" style="19" customWidth="1"/>
    <col min="15612" max="15612" width="9.8515625" style="19" customWidth="1"/>
    <col min="15613" max="15615" width="9.140625" style="19" hidden="1" customWidth="1"/>
    <col min="15616" max="15860" width="9.140625" style="19" customWidth="1"/>
    <col min="15861" max="15861" width="37.7109375" style="19" customWidth="1"/>
    <col min="15862" max="15862" width="7.57421875" style="19" customWidth="1"/>
    <col min="15863" max="15864" width="9.00390625" style="19" customWidth="1"/>
    <col min="15865" max="15865" width="6.421875" style="19" customWidth="1"/>
    <col min="15866" max="15866" width="9.28125" style="19" customWidth="1"/>
    <col min="15867" max="15867" width="11.00390625" style="19" customWidth="1"/>
    <col min="15868" max="15868" width="9.8515625" style="19" customWidth="1"/>
    <col min="15869" max="15871" width="9.140625" style="19" hidden="1" customWidth="1"/>
    <col min="15872" max="16116" width="9.140625" style="19" customWidth="1"/>
    <col min="16117" max="16117" width="37.7109375" style="19" customWidth="1"/>
    <col min="16118" max="16118" width="7.57421875" style="19" customWidth="1"/>
    <col min="16119" max="16120" width="9.00390625" style="19" customWidth="1"/>
    <col min="16121" max="16121" width="6.421875" style="19" customWidth="1"/>
    <col min="16122" max="16122" width="9.28125" style="19" customWidth="1"/>
    <col min="16123" max="16123" width="11.00390625" style="19" customWidth="1"/>
    <col min="16124" max="16124" width="9.8515625" style="19" customWidth="1"/>
    <col min="16125" max="16127" width="9.140625" style="19" hidden="1" customWidth="1"/>
    <col min="16128" max="16134" width="9.140625" style="19" customWidth="1"/>
    <col min="16135" max="16384" width="9.140625" style="19" customWidth="1"/>
  </cols>
  <sheetData>
    <row r="2" spans="4:6" ht="15">
      <c r="D2" s="19" t="s">
        <v>229</v>
      </c>
      <c r="E2" s="19"/>
      <c r="F2" s="19"/>
    </row>
    <row r="3" spans="4:6" ht="40.5" customHeight="1">
      <c r="D3" s="114" t="s">
        <v>257</v>
      </c>
      <c r="E3" s="114"/>
      <c r="F3" s="114"/>
    </row>
    <row r="4" spans="4:6" ht="15">
      <c r="D4" s="19" t="s">
        <v>270</v>
      </c>
      <c r="E4" s="19"/>
      <c r="F4" s="19"/>
    </row>
    <row r="6" spans="1:6" ht="51" customHeight="1">
      <c r="A6" s="117" t="s">
        <v>316</v>
      </c>
      <c r="B6" s="117"/>
      <c r="C6" s="117"/>
      <c r="D6" s="117"/>
      <c r="E6" s="117"/>
      <c r="F6" s="117"/>
    </row>
    <row r="7" spans="1:13" ht="15">
      <c r="A7" s="21"/>
      <c r="K7" s="114"/>
      <c r="L7" s="114"/>
      <c r="M7" s="114"/>
    </row>
    <row r="8" ht="15">
      <c r="F8" s="22" t="s">
        <v>98</v>
      </c>
    </row>
    <row r="9" spans="1:6" ht="48" customHeight="1">
      <c r="A9" s="23" t="s">
        <v>0</v>
      </c>
      <c r="B9" s="24" t="s">
        <v>1</v>
      </c>
      <c r="C9" s="24" t="s">
        <v>2</v>
      </c>
      <c r="D9" s="24" t="s">
        <v>3</v>
      </c>
      <c r="E9" s="24" t="s">
        <v>272</v>
      </c>
      <c r="F9" s="24" t="s">
        <v>310</v>
      </c>
    </row>
    <row r="10" spans="1:6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4" ht="24.75" customHeight="1">
      <c r="A11" s="50" t="s">
        <v>107</v>
      </c>
      <c r="B11" s="18"/>
      <c r="C11" s="18"/>
      <c r="D11" s="18"/>
    </row>
    <row r="12" spans="1:6" ht="15">
      <c r="A12" s="40" t="s">
        <v>4</v>
      </c>
      <c r="B12" s="41"/>
      <c r="C12" s="41"/>
      <c r="D12" s="41"/>
      <c r="E12" s="26">
        <f>E13+E88+E97+E129+E151+E219+E229+E246+E278</f>
        <v>89351767</v>
      </c>
      <c r="F12" s="26">
        <f>F13+F88+F97+F129+F151+F219+F229+F246+F278</f>
        <v>87462721</v>
      </c>
    </row>
    <row r="13" spans="1:6" ht="15">
      <c r="A13" s="1" t="s">
        <v>5</v>
      </c>
      <c r="B13" s="3" t="s">
        <v>7</v>
      </c>
      <c r="C13" s="48"/>
      <c r="D13" s="48"/>
      <c r="E13" s="25">
        <f>E14+E19+E33+E38+E44</f>
        <v>21012203</v>
      </c>
      <c r="F13" s="25">
        <f>F14+F19+F33+F38+F44</f>
        <v>22015157</v>
      </c>
    </row>
    <row r="14" spans="1:6" s="21" customFormat="1" ht="36">
      <c r="A14" s="42" t="s">
        <v>51</v>
      </c>
      <c r="B14" s="12" t="s">
        <v>8</v>
      </c>
      <c r="C14" s="15"/>
      <c r="D14" s="15"/>
      <c r="E14" s="32">
        <f>+E15</f>
        <v>1931004</v>
      </c>
      <c r="F14" s="32">
        <f>+F15</f>
        <v>1931004</v>
      </c>
    </row>
    <row r="15" spans="1:6" ht="36">
      <c r="A15" s="30" t="s">
        <v>52</v>
      </c>
      <c r="B15" s="53" t="s">
        <v>8</v>
      </c>
      <c r="C15" s="53" t="s">
        <v>130</v>
      </c>
      <c r="D15" s="53"/>
      <c r="E15" s="26">
        <f aca="true" t="shared" si="0" ref="E15:F17">E16</f>
        <v>1931004</v>
      </c>
      <c r="F15" s="26">
        <f t="shared" si="0"/>
        <v>1931004</v>
      </c>
    </row>
    <row r="16" spans="1:6" ht="24">
      <c r="A16" s="52" t="s">
        <v>9</v>
      </c>
      <c r="B16" s="53" t="s">
        <v>8</v>
      </c>
      <c r="C16" s="53" t="s">
        <v>130</v>
      </c>
      <c r="D16" s="53"/>
      <c r="E16" s="26">
        <f t="shared" si="0"/>
        <v>1931004</v>
      </c>
      <c r="F16" s="26">
        <f t="shared" si="0"/>
        <v>1931004</v>
      </c>
    </row>
    <row r="17" spans="1:10" ht="27.75" customHeight="1">
      <c r="A17" s="44" t="s">
        <v>65</v>
      </c>
      <c r="B17" s="4" t="s">
        <v>8</v>
      </c>
      <c r="C17" s="4" t="s">
        <v>130</v>
      </c>
      <c r="D17" s="4" t="s">
        <v>54</v>
      </c>
      <c r="E17" s="28">
        <f t="shared" si="0"/>
        <v>1931004</v>
      </c>
      <c r="F17" s="28">
        <f t="shared" si="0"/>
        <v>1931004</v>
      </c>
      <c r="H17" s="64"/>
      <c r="I17" s="64"/>
      <c r="J17" s="64"/>
    </row>
    <row r="18" spans="1:6" ht="27.75" customHeight="1">
      <c r="A18" s="44" t="s">
        <v>66</v>
      </c>
      <c r="B18" s="4" t="s">
        <v>8</v>
      </c>
      <c r="C18" s="4" t="s">
        <v>130</v>
      </c>
      <c r="D18" s="4" t="s">
        <v>56</v>
      </c>
      <c r="E18" s="29">
        <v>1931004</v>
      </c>
      <c r="F18" s="29">
        <v>1931004</v>
      </c>
    </row>
    <row r="19" spans="1:6" ht="36">
      <c r="A19" s="38" t="s">
        <v>10</v>
      </c>
      <c r="B19" s="12" t="s">
        <v>11</v>
      </c>
      <c r="C19" s="15"/>
      <c r="D19" s="15"/>
      <c r="E19" s="32">
        <f>E29+E20</f>
        <v>9969876</v>
      </c>
      <c r="F19" s="32">
        <f>F29+F20</f>
        <v>9999876</v>
      </c>
    </row>
    <row r="20" spans="1:6" ht="36">
      <c r="A20" s="30" t="s">
        <v>242</v>
      </c>
      <c r="B20" s="53" t="s">
        <v>11</v>
      </c>
      <c r="C20" s="53" t="s">
        <v>131</v>
      </c>
      <c r="D20" s="53"/>
      <c r="E20" s="26">
        <f aca="true" t="shared" si="1" ref="E20:F21">E21</f>
        <v>8955202</v>
      </c>
      <c r="F20" s="26">
        <f t="shared" si="1"/>
        <v>8985202</v>
      </c>
    </row>
    <row r="21" spans="1:6" ht="24">
      <c r="A21" s="52" t="s">
        <v>129</v>
      </c>
      <c r="B21" s="54" t="s">
        <v>11</v>
      </c>
      <c r="C21" s="53" t="s">
        <v>132</v>
      </c>
      <c r="D21" s="53"/>
      <c r="E21" s="26">
        <f t="shared" si="1"/>
        <v>8955202</v>
      </c>
      <c r="F21" s="26">
        <f t="shared" si="1"/>
        <v>8985202</v>
      </c>
    </row>
    <row r="22" spans="1:6" ht="15">
      <c r="A22" s="52" t="s">
        <v>53</v>
      </c>
      <c r="B22" s="53" t="s">
        <v>11</v>
      </c>
      <c r="C22" s="53" t="s">
        <v>133</v>
      </c>
      <c r="D22" s="53"/>
      <c r="E22" s="26">
        <f>E23+E25+E27</f>
        <v>8955202</v>
      </c>
      <c r="F22" s="26">
        <f>F23+F25+F27</f>
        <v>8985202</v>
      </c>
    </row>
    <row r="23" spans="1:6" ht="48">
      <c r="A23" s="45" t="s">
        <v>85</v>
      </c>
      <c r="B23" s="4" t="s">
        <v>11</v>
      </c>
      <c r="C23" s="4" t="s">
        <v>133</v>
      </c>
      <c r="D23" s="4" t="s">
        <v>54</v>
      </c>
      <c r="E23" s="28">
        <f>E24</f>
        <v>6884202</v>
      </c>
      <c r="F23" s="28">
        <f>F24</f>
        <v>6884202</v>
      </c>
    </row>
    <row r="24" spans="1:6" ht="24">
      <c r="A24" s="46" t="s">
        <v>94</v>
      </c>
      <c r="B24" s="4" t="s">
        <v>11</v>
      </c>
      <c r="C24" s="4" t="s">
        <v>133</v>
      </c>
      <c r="D24" s="4" t="s">
        <v>56</v>
      </c>
      <c r="E24" s="29">
        <v>6884202</v>
      </c>
      <c r="F24" s="29">
        <v>6884202</v>
      </c>
    </row>
    <row r="25" spans="1:6" ht="24">
      <c r="A25" s="44" t="s">
        <v>65</v>
      </c>
      <c r="B25" s="4" t="s">
        <v>11</v>
      </c>
      <c r="C25" s="4" t="s">
        <v>133</v>
      </c>
      <c r="D25" s="4" t="s">
        <v>57</v>
      </c>
      <c r="E25" s="28">
        <f>E26</f>
        <v>2036000</v>
      </c>
      <c r="F25" s="28">
        <f>F26</f>
        <v>2066000</v>
      </c>
    </row>
    <row r="26" spans="1:6" ht="24">
      <c r="A26" s="44" t="s">
        <v>66</v>
      </c>
      <c r="B26" s="4" t="s">
        <v>11</v>
      </c>
      <c r="C26" s="4" t="s">
        <v>133</v>
      </c>
      <c r="D26" s="4" t="s">
        <v>58</v>
      </c>
      <c r="E26" s="29">
        <v>2036000</v>
      </c>
      <c r="F26" s="29">
        <v>2066000</v>
      </c>
    </row>
    <row r="27" spans="1:6" ht="15">
      <c r="A27" s="46" t="s">
        <v>47</v>
      </c>
      <c r="B27" s="4" t="s">
        <v>11</v>
      </c>
      <c r="C27" s="4" t="s">
        <v>133</v>
      </c>
      <c r="D27" s="4" t="s">
        <v>59</v>
      </c>
      <c r="E27" s="28">
        <f>E28</f>
        <v>35000</v>
      </c>
      <c r="F27" s="28">
        <f>F28</f>
        <v>35000</v>
      </c>
    </row>
    <row r="28" spans="1:6" ht="15">
      <c r="A28" s="46" t="s">
        <v>67</v>
      </c>
      <c r="B28" s="4" t="s">
        <v>11</v>
      </c>
      <c r="C28" s="4" t="s">
        <v>133</v>
      </c>
      <c r="D28" s="4" t="s">
        <v>60</v>
      </c>
      <c r="E28" s="29">
        <v>35000</v>
      </c>
      <c r="F28" s="29">
        <v>35000</v>
      </c>
    </row>
    <row r="29" spans="1:6" ht="15">
      <c r="A29" s="30" t="s">
        <v>61</v>
      </c>
      <c r="B29" s="53" t="s">
        <v>11</v>
      </c>
      <c r="C29" s="53" t="s">
        <v>134</v>
      </c>
      <c r="D29" s="53"/>
      <c r="E29" s="26">
        <f aca="true" t="shared" si="2" ref="E29:F31">E30</f>
        <v>1014674</v>
      </c>
      <c r="F29" s="26">
        <f t="shared" si="2"/>
        <v>1014674</v>
      </c>
    </row>
    <row r="30" spans="1:6" ht="24">
      <c r="A30" s="52" t="s">
        <v>62</v>
      </c>
      <c r="B30" s="53" t="s">
        <v>11</v>
      </c>
      <c r="C30" s="53" t="s">
        <v>135</v>
      </c>
      <c r="D30" s="53"/>
      <c r="E30" s="26">
        <f t="shared" si="2"/>
        <v>1014674</v>
      </c>
      <c r="F30" s="26">
        <f t="shared" si="2"/>
        <v>1014674</v>
      </c>
    </row>
    <row r="31" spans="1:6" ht="48">
      <c r="A31" s="45" t="s">
        <v>85</v>
      </c>
      <c r="B31" s="4" t="s">
        <v>11</v>
      </c>
      <c r="C31" s="4" t="s">
        <v>135</v>
      </c>
      <c r="D31" s="4" t="s">
        <v>54</v>
      </c>
      <c r="E31" s="28">
        <f t="shared" si="2"/>
        <v>1014674</v>
      </c>
      <c r="F31" s="28">
        <f t="shared" si="2"/>
        <v>1014674</v>
      </c>
    </row>
    <row r="32" spans="1:6" ht="24">
      <c r="A32" s="46" t="s">
        <v>80</v>
      </c>
      <c r="B32" s="4" t="s">
        <v>11</v>
      </c>
      <c r="C32" s="4" t="s">
        <v>135</v>
      </c>
      <c r="D32" s="4" t="s">
        <v>56</v>
      </c>
      <c r="E32" s="29">
        <v>1014674</v>
      </c>
      <c r="F32" s="29">
        <v>1014674</v>
      </c>
    </row>
    <row r="33" spans="1:6" ht="15">
      <c r="A33" s="11" t="s">
        <v>104</v>
      </c>
      <c r="B33" s="13" t="s">
        <v>106</v>
      </c>
      <c r="C33" s="8"/>
      <c r="D33" s="56"/>
      <c r="E33" s="32">
        <f>E34</f>
        <v>100000</v>
      </c>
      <c r="F33" s="32">
        <f>F34</f>
        <v>0</v>
      </c>
    </row>
    <row r="34" spans="1:6" ht="15">
      <c r="A34" s="30" t="s">
        <v>104</v>
      </c>
      <c r="B34" s="53" t="s">
        <v>106</v>
      </c>
      <c r="C34" s="53" t="s">
        <v>136</v>
      </c>
      <c r="D34" s="53"/>
      <c r="E34" s="26">
        <f aca="true" t="shared" si="3" ref="E34:F34">E35</f>
        <v>100000</v>
      </c>
      <c r="F34" s="26">
        <f t="shared" si="3"/>
        <v>0</v>
      </c>
    </row>
    <row r="35" spans="1:6" ht="15">
      <c r="A35" s="58" t="s">
        <v>105</v>
      </c>
      <c r="B35" s="53" t="s">
        <v>106</v>
      </c>
      <c r="C35" s="53" t="s">
        <v>137</v>
      </c>
      <c r="D35" s="53"/>
      <c r="E35" s="26">
        <f>E36</f>
        <v>100000</v>
      </c>
      <c r="F35" s="26">
        <f>F36</f>
        <v>0</v>
      </c>
    </row>
    <row r="36" spans="1:6" ht="15">
      <c r="A36" s="62" t="s">
        <v>269</v>
      </c>
      <c r="B36" s="4" t="s">
        <v>106</v>
      </c>
      <c r="C36" s="4" t="s">
        <v>137</v>
      </c>
      <c r="D36" s="4" t="s">
        <v>59</v>
      </c>
      <c r="E36" s="28">
        <f aca="true" t="shared" si="4" ref="E36:F36">E37</f>
        <v>100000</v>
      </c>
      <c r="F36" s="28">
        <f t="shared" si="4"/>
        <v>0</v>
      </c>
    </row>
    <row r="37" spans="1:6" ht="15">
      <c r="A37" s="62" t="s">
        <v>267</v>
      </c>
      <c r="B37" s="4" t="s">
        <v>106</v>
      </c>
      <c r="C37" s="4" t="s">
        <v>137</v>
      </c>
      <c r="D37" s="4" t="s">
        <v>268</v>
      </c>
      <c r="E37" s="29">
        <v>100000</v>
      </c>
      <c r="F37" s="29"/>
    </row>
    <row r="38" spans="1:6" ht="15">
      <c r="A38" s="11" t="s">
        <v>12</v>
      </c>
      <c r="B38" s="13" t="s">
        <v>13</v>
      </c>
      <c r="C38" s="8"/>
      <c r="D38" s="56"/>
      <c r="E38" s="32">
        <f aca="true" t="shared" si="5" ref="E38:F42">E39</f>
        <v>400000</v>
      </c>
      <c r="F38" s="32">
        <f t="shared" si="5"/>
        <v>400000</v>
      </c>
    </row>
    <row r="39" spans="1:6" ht="36">
      <c r="A39" s="30" t="s">
        <v>89</v>
      </c>
      <c r="B39" s="53" t="s">
        <v>13</v>
      </c>
      <c r="C39" s="53" t="s">
        <v>139</v>
      </c>
      <c r="D39" s="4"/>
      <c r="E39" s="26">
        <f t="shared" si="5"/>
        <v>400000</v>
      </c>
      <c r="F39" s="26">
        <f t="shared" si="5"/>
        <v>400000</v>
      </c>
    </row>
    <row r="40" spans="1:6" ht="24">
      <c r="A40" s="14" t="s">
        <v>138</v>
      </c>
      <c r="B40" s="53" t="s">
        <v>13</v>
      </c>
      <c r="C40" s="53" t="s">
        <v>140</v>
      </c>
      <c r="D40" s="4"/>
      <c r="E40" s="26">
        <f t="shared" si="5"/>
        <v>400000</v>
      </c>
      <c r="F40" s="26">
        <f t="shared" si="5"/>
        <v>400000</v>
      </c>
    </row>
    <row r="41" spans="1:6" ht="15">
      <c r="A41" s="14" t="s">
        <v>63</v>
      </c>
      <c r="B41" s="53" t="s">
        <v>13</v>
      </c>
      <c r="C41" s="53" t="s">
        <v>233</v>
      </c>
      <c r="D41" s="53"/>
      <c r="E41" s="26">
        <f t="shared" si="5"/>
        <v>400000</v>
      </c>
      <c r="F41" s="26">
        <f t="shared" si="5"/>
        <v>400000</v>
      </c>
    </row>
    <row r="42" spans="1:6" ht="15">
      <c r="A42" s="7" t="s">
        <v>47</v>
      </c>
      <c r="B42" s="4" t="s">
        <v>13</v>
      </c>
      <c r="C42" s="4" t="s">
        <v>233</v>
      </c>
      <c r="D42" s="4">
        <v>800</v>
      </c>
      <c r="E42" s="28">
        <f t="shared" si="5"/>
        <v>400000</v>
      </c>
      <c r="F42" s="28">
        <f t="shared" si="5"/>
        <v>400000</v>
      </c>
    </row>
    <row r="43" spans="1:6" ht="15">
      <c r="A43" s="7" t="s">
        <v>64</v>
      </c>
      <c r="B43" s="4" t="s">
        <v>13</v>
      </c>
      <c r="C43" s="4" t="s">
        <v>233</v>
      </c>
      <c r="D43" s="4">
        <v>870</v>
      </c>
      <c r="E43" s="29">
        <v>400000</v>
      </c>
      <c r="F43" s="29">
        <v>400000</v>
      </c>
    </row>
    <row r="44" spans="1:6" ht="15">
      <c r="A44" s="11" t="s">
        <v>14</v>
      </c>
      <c r="B44" s="13" t="s">
        <v>15</v>
      </c>
      <c r="C44" s="15"/>
      <c r="D44" s="15"/>
      <c r="E44" s="32">
        <f>+E55+E60+E45+E73+E81</f>
        <v>8611323</v>
      </c>
      <c r="F44" s="32">
        <f>+F55+F60+F45+F73+F81</f>
        <v>9684277</v>
      </c>
    </row>
    <row r="45" spans="1:6" ht="36">
      <c r="A45" s="30" t="s">
        <v>69</v>
      </c>
      <c r="B45" s="53" t="s">
        <v>15</v>
      </c>
      <c r="C45" s="53" t="s">
        <v>142</v>
      </c>
      <c r="D45" s="4"/>
      <c r="E45" s="26">
        <f>E46</f>
        <v>5465608</v>
      </c>
      <c r="F45" s="26">
        <f>F46</f>
        <v>5465608</v>
      </c>
    </row>
    <row r="46" spans="1:6" ht="36">
      <c r="A46" s="60" t="s">
        <v>141</v>
      </c>
      <c r="B46" s="53" t="s">
        <v>15</v>
      </c>
      <c r="C46" s="53" t="s">
        <v>143</v>
      </c>
      <c r="D46" s="4"/>
      <c r="E46" s="26">
        <f>E47+E52</f>
        <v>5465608</v>
      </c>
      <c r="F46" s="26">
        <f>F47+F52</f>
        <v>5465608</v>
      </c>
    </row>
    <row r="47" spans="1:6" ht="36">
      <c r="A47" s="60" t="s">
        <v>86</v>
      </c>
      <c r="B47" s="53" t="s">
        <v>15</v>
      </c>
      <c r="C47" s="53" t="s">
        <v>144</v>
      </c>
      <c r="D47" s="53"/>
      <c r="E47" s="26">
        <f>E48+E50</f>
        <v>4975608</v>
      </c>
      <c r="F47" s="26">
        <f>F48+F50</f>
        <v>4975608</v>
      </c>
    </row>
    <row r="48" spans="1:6" ht="48">
      <c r="A48" s="45" t="s">
        <v>85</v>
      </c>
      <c r="B48" s="4" t="s">
        <v>15</v>
      </c>
      <c r="C48" s="4" t="s">
        <v>144</v>
      </c>
      <c r="D48" s="4" t="s">
        <v>54</v>
      </c>
      <c r="E48" s="28">
        <f>E49</f>
        <v>4945608</v>
      </c>
      <c r="F48" s="28">
        <f>F49</f>
        <v>4945608</v>
      </c>
    </row>
    <row r="49" spans="1:6" ht="24">
      <c r="A49" s="45" t="s">
        <v>55</v>
      </c>
      <c r="B49" s="4" t="s">
        <v>15</v>
      </c>
      <c r="C49" s="4" t="s">
        <v>144</v>
      </c>
      <c r="D49" s="4" t="s">
        <v>56</v>
      </c>
      <c r="E49" s="29">
        <v>4945608</v>
      </c>
      <c r="F49" s="29">
        <v>4945608</v>
      </c>
    </row>
    <row r="50" spans="1:6" ht="24">
      <c r="A50" s="44" t="s">
        <v>65</v>
      </c>
      <c r="B50" s="4" t="s">
        <v>15</v>
      </c>
      <c r="C50" s="4" t="s">
        <v>144</v>
      </c>
      <c r="D50" s="5" t="s">
        <v>57</v>
      </c>
      <c r="E50" s="28">
        <f>E51</f>
        <v>30000</v>
      </c>
      <c r="F50" s="28">
        <f>F51</f>
        <v>30000</v>
      </c>
    </row>
    <row r="51" spans="1:6" ht="24">
      <c r="A51" s="44" t="s">
        <v>66</v>
      </c>
      <c r="B51" s="4" t="s">
        <v>15</v>
      </c>
      <c r="C51" s="4" t="s">
        <v>144</v>
      </c>
      <c r="D51" s="5" t="s">
        <v>58</v>
      </c>
      <c r="E51" s="29">
        <v>30000</v>
      </c>
      <c r="F51" s="29">
        <v>30000</v>
      </c>
    </row>
    <row r="52" spans="1:6" ht="36">
      <c r="A52" s="61" t="s">
        <v>146</v>
      </c>
      <c r="B52" s="53" t="s">
        <v>15</v>
      </c>
      <c r="C52" s="53" t="s">
        <v>145</v>
      </c>
      <c r="D52" s="53"/>
      <c r="E52" s="26">
        <f aca="true" t="shared" si="6" ref="E52:F53">E53</f>
        <v>490000</v>
      </c>
      <c r="F52" s="26">
        <f t="shared" si="6"/>
        <v>490000</v>
      </c>
    </row>
    <row r="53" spans="1:6" ht="24">
      <c r="A53" s="44" t="s">
        <v>65</v>
      </c>
      <c r="B53" s="4" t="s">
        <v>15</v>
      </c>
      <c r="C53" s="4" t="s">
        <v>145</v>
      </c>
      <c r="D53" s="4" t="s">
        <v>57</v>
      </c>
      <c r="E53" s="28">
        <f t="shared" si="6"/>
        <v>490000</v>
      </c>
      <c r="F53" s="28">
        <f t="shared" si="6"/>
        <v>490000</v>
      </c>
    </row>
    <row r="54" spans="1:6" ht="24">
      <c r="A54" s="44" t="s">
        <v>66</v>
      </c>
      <c r="B54" s="4" t="s">
        <v>15</v>
      </c>
      <c r="C54" s="4" t="s">
        <v>145</v>
      </c>
      <c r="D54" s="4" t="s">
        <v>58</v>
      </c>
      <c r="E54" s="29">
        <v>490000</v>
      </c>
      <c r="F54" s="29">
        <v>490000</v>
      </c>
    </row>
    <row r="55" spans="1:6" ht="36">
      <c r="A55" s="30" t="s">
        <v>68</v>
      </c>
      <c r="B55" s="53" t="s">
        <v>15</v>
      </c>
      <c r="C55" s="53" t="s">
        <v>150</v>
      </c>
      <c r="D55" s="4"/>
      <c r="E55" s="26">
        <f aca="true" t="shared" si="7" ref="E55:F58">E56</f>
        <v>792000</v>
      </c>
      <c r="F55" s="26">
        <f t="shared" si="7"/>
        <v>792000</v>
      </c>
    </row>
    <row r="56" spans="1:6" ht="24">
      <c r="A56" s="14" t="s">
        <v>148</v>
      </c>
      <c r="B56" s="53" t="s">
        <v>15</v>
      </c>
      <c r="C56" s="53" t="s">
        <v>235</v>
      </c>
      <c r="D56" s="4"/>
      <c r="E56" s="26">
        <f t="shared" si="7"/>
        <v>792000</v>
      </c>
      <c r="F56" s="26">
        <f t="shared" si="7"/>
        <v>792000</v>
      </c>
    </row>
    <row r="57" spans="1:6" ht="15">
      <c r="A57" s="14" t="s">
        <v>236</v>
      </c>
      <c r="B57" s="53" t="s">
        <v>15</v>
      </c>
      <c r="C57" s="53" t="s">
        <v>149</v>
      </c>
      <c r="D57" s="53"/>
      <c r="E57" s="26">
        <f t="shared" si="7"/>
        <v>792000</v>
      </c>
      <c r="F57" s="26">
        <f t="shared" si="7"/>
        <v>792000</v>
      </c>
    </row>
    <row r="58" spans="1:6" ht="24">
      <c r="A58" s="44" t="s">
        <v>65</v>
      </c>
      <c r="B58" s="4" t="s">
        <v>15</v>
      </c>
      <c r="C58" s="4" t="s">
        <v>149</v>
      </c>
      <c r="D58" s="4" t="s">
        <v>57</v>
      </c>
      <c r="E58" s="28">
        <f t="shared" si="7"/>
        <v>792000</v>
      </c>
      <c r="F58" s="28">
        <f t="shared" si="7"/>
        <v>792000</v>
      </c>
    </row>
    <row r="59" spans="1:6" ht="24">
      <c r="A59" s="44" t="s">
        <v>66</v>
      </c>
      <c r="B59" s="4" t="s">
        <v>15</v>
      </c>
      <c r="C59" s="4" t="s">
        <v>149</v>
      </c>
      <c r="D59" s="4" t="s">
        <v>58</v>
      </c>
      <c r="E59" s="29">
        <v>792000</v>
      </c>
      <c r="F59" s="29">
        <v>792000</v>
      </c>
    </row>
    <row r="60" spans="1:6" ht="24">
      <c r="A60" s="30" t="s">
        <v>290</v>
      </c>
      <c r="B60" s="53" t="s">
        <v>15</v>
      </c>
      <c r="C60" s="53" t="s">
        <v>179</v>
      </c>
      <c r="D60" s="53"/>
      <c r="E60" s="26">
        <f>E61+E65+E69</f>
        <v>1065000</v>
      </c>
      <c r="F60" s="26">
        <f>F61+F65+F69</f>
        <v>940000</v>
      </c>
    </row>
    <row r="61" spans="1:6" ht="24">
      <c r="A61" s="52" t="s">
        <v>291</v>
      </c>
      <c r="B61" s="53" t="s">
        <v>15</v>
      </c>
      <c r="C61" s="53" t="s">
        <v>180</v>
      </c>
      <c r="D61" s="53"/>
      <c r="E61" s="26">
        <f aca="true" t="shared" si="8" ref="E61:F63">E62</f>
        <v>415000</v>
      </c>
      <c r="F61" s="26">
        <f t="shared" si="8"/>
        <v>290000</v>
      </c>
    </row>
    <row r="62" spans="1:6" s="21" customFormat="1" ht="15">
      <c r="A62" s="52" t="s">
        <v>328</v>
      </c>
      <c r="B62" s="53" t="s">
        <v>15</v>
      </c>
      <c r="C62" s="53" t="s">
        <v>181</v>
      </c>
      <c r="D62" s="53"/>
      <c r="E62" s="26">
        <f t="shared" si="8"/>
        <v>415000</v>
      </c>
      <c r="F62" s="26">
        <f t="shared" si="8"/>
        <v>290000</v>
      </c>
    </row>
    <row r="63" spans="1:6" ht="24">
      <c r="A63" s="44" t="s">
        <v>65</v>
      </c>
      <c r="B63" s="4" t="s">
        <v>15</v>
      </c>
      <c r="C63" s="4" t="s">
        <v>181</v>
      </c>
      <c r="D63" s="4" t="s">
        <v>57</v>
      </c>
      <c r="E63" s="28">
        <f t="shared" si="8"/>
        <v>415000</v>
      </c>
      <c r="F63" s="28">
        <f t="shared" si="8"/>
        <v>290000</v>
      </c>
    </row>
    <row r="64" spans="1:6" ht="24">
      <c r="A64" s="44" t="s">
        <v>66</v>
      </c>
      <c r="B64" s="4" t="s">
        <v>15</v>
      </c>
      <c r="C64" s="4" t="s">
        <v>181</v>
      </c>
      <c r="D64" s="4" t="s">
        <v>58</v>
      </c>
      <c r="E64" s="29">
        <v>415000</v>
      </c>
      <c r="F64" s="29">
        <v>290000</v>
      </c>
    </row>
    <row r="65" spans="1:6" ht="24">
      <c r="A65" s="52" t="s">
        <v>292</v>
      </c>
      <c r="B65" s="53" t="s">
        <v>15</v>
      </c>
      <c r="C65" s="53" t="s">
        <v>294</v>
      </c>
      <c r="D65" s="53"/>
      <c r="E65" s="26">
        <f aca="true" t="shared" si="9" ref="E65:F67">E66</f>
        <v>190000</v>
      </c>
      <c r="F65" s="26">
        <f t="shared" si="9"/>
        <v>190000</v>
      </c>
    </row>
    <row r="66" spans="1:6" s="21" customFormat="1" ht="15">
      <c r="A66" s="52" t="s">
        <v>299</v>
      </c>
      <c r="B66" s="53" t="s">
        <v>15</v>
      </c>
      <c r="C66" s="53" t="s">
        <v>296</v>
      </c>
      <c r="D66" s="53"/>
      <c r="E66" s="26">
        <f t="shared" si="9"/>
        <v>190000</v>
      </c>
      <c r="F66" s="26">
        <f t="shared" si="9"/>
        <v>190000</v>
      </c>
    </row>
    <row r="67" spans="1:6" ht="24">
      <c r="A67" s="44" t="s">
        <v>65</v>
      </c>
      <c r="B67" s="4" t="s">
        <v>15</v>
      </c>
      <c r="C67" s="4" t="s">
        <v>296</v>
      </c>
      <c r="D67" s="4" t="s">
        <v>57</v>
      </c>
      <c r="E67" s="28">
        <f t="shared" si="9"/>
        <v>190000</v>
      </c>
      <c r="F67" s="28">
        <f t="shared" si="9"/>
        <v>190000</v>
      </c>
    </row>
    <row r="68" spans="1:6" ht="24">
      <c r="A68" s="44" t="s">
        <v>66</v>
      </c>
      <c r="B68" s="4" t="s">
        <v>15</v>
      </c>
      <c r="C68" s="4" t="s">
        <v>296</v>
      </c>
      <c r="D68" s="4" t="s">
        <v>58</v>
      </c>
      <c r="E68" s="29">
        <v>190000</v>
      </c>
      <c r="F68" s="29">
        <v>190000</v>
      </c>
    </row>
    <row r="69" spans="1:6" ht="24">
      <c r="A69" s="52" t="s">
        <v>293</v>
      </c>
      <c r="B69" s="53" t="s">
        <v>15</v>
      </c>
      <c r="C69" s="53" t="s">
        <v>295</v>
      </c>
      <c r="D69" s="53"/>
      <c r="E69" s="26">
        <f aca="true" t="shared" si="10" ref="E69:F71">E70</f>
        <v>460000</v>
      </c>
      <c r="F69" s="26">
        <f t="shared" si="10"/>
        <v>460000</v>
      </c>
    </row>
    <row r="70" spans="1:6" s="21" customFormat="1" ht="15">
      <c r="A70" s="52" t="s">
        <v>300</v>
      </c>
      <c r="B70" s="53" t="s">
        <v>15</v>
      </c>
      <c r="C70" s="53" t="s">
        <v>297</v>
      </c>
      <c r="D70" s="53"/>
      <c r="E70" s="26">
        <f t="shared" si="10"/>
        <v>460000</v>
      </c>
      <c r="F70" s="26">
        <f t="shared" si="10"/>
        <v>460000</v>
      </c>
    </row>
    <row r="71" spans="1:6" ht="24">
      <c r="A71" s="44" t="s">
        <v>65</v>
      </c>
      <c r="B71" s="4" t="s">
        <v>15</v>
      </c>
      <c r="C71" s="4" t="s">
        <v>297</v>
      </c>
      <c r="D71" s="4" t="s">
        <v>57</v>
      </c>
      <c r="E71" s="28">
        <f t="shared" si="10"/>
        <v>460000</v>
      </c>
      <c r="F71" s="28">
        <f t="shared" si="10"/>
        <v>460000</v>
      </c>
    </row>
    <row r="72" spans="1:6" ht="24">
      <c r="A72" s="44" t="s">
        <v>66</v>
      </c>
      <c r="B72" s="4" t="s">
        <v>15</v>
      </c>
      <c r="C72" s="4" t="s">
        <v>297</v>
      </c>
      <c r="D72" s="4" t="s">
        <v>58</v>
      </c>
      <c r="E72" s="29">
        <v>460000</v>
      </c>
      <c r="F72" s="29">
        <v>460000</v>
      </c>
    </row>
    <row r="73" spans="1:6" ht="36">
      <c r="A73" s="30" t="s">
        <v>74</v>
      </c>
      <c r="B73" s="53" t="s">
        <v>15</v>
      </c>
      <c r="C73" s="53" t="s">
        <v>152</v>
      </c>
      <c r="D73" s="4"/>
      <c r="E73" s="26">
        <f>E74</f>
        <v>1138715</v>
      </c>
      <c r="F73" s="26">
        <f>F74</f>
        <v>2336669</v>
      </c>
    </row>
    <row r="74" spans="1:6" ht="36">
      <c r="A74" s="51" t="s">
        <v>216</v>
      </c>
      <c r="B74" s="53" t="s">
        <v>15</v>
      </c>
      <c r="C74" s="53" t="s">
        <v>151</v>
      </c>
      <c r="D74" s="4"/>
      <c r="E74" s="26">
        <f>E75+E78</f>
        <v>1138715</v>
      </c>
      <c r="F74" s="26">
        <f>F75+F78</f>
        <v>2336669</v>
      </c>
    </row>
    <row r="75" spans="1:6" ht="15">
      <c r="A75" s="51" t="s">
        <v>286</v>
      </c>
      <c r="B75" s="53" t="s">
        <v>15</v>
      </c>
      <c r="C75" s="53" t="s">
        <v>285</v>
      </c>
      <c r="D75" s="4"/>
      <c r="E75" s="26">
        <f aca="true" t="shared" si="11" ref="E75:F76">E76</f>
        <v>100000</v>
      </c>
      <c r="F75" s="26">
        <f t="shared" si="11"/>
        <v>100000</v>
      </c>
    </row>
    <row r="76" spans="1:6" ht="24">
      <c r="A76" s="44" t="s">
        <v>65</v>
      </c>
      <c r="B76" s="4" t="s">
        <v>15</v>
      </c>
      <c r="C76" s="4" t="s">
        <v>285</v>
      </c>
      <c r="D76" s="4" t="s">
        <v>57</v>
      </c>
      <c r="E76" s="28">
        <f t="shared" si="11"/>
        <v>100000</v>
      </c>
      <c r="F76" s="28">
        <f t="shared" si="11"/>
        <v>100000</v>
      </c>
    </row>
    <row r="77" spans="1:6" ht="24">
      <c r="A77" s="44" t="s">
        <v>66</v>
      </c>
      <c r="B77" s="4" t="s">
        <v>15</v>
      </c>
      <c r="C77" s="4" t="s">
        <v>285</v>
      </c>
      <c r="D77" s="4" t="s">
        <v>58</v>
      </c>
      <c r="E77" s="29">
        <v>100000</v>
      </c>
      <c r="F77" s="29">
        <v>100000</v>
      </c>
    </row>
    <row r="78" spans="1:6" ht="24">
      <c r="A78" s="51" t="s">
        <v>230</v>
      </c>
      <c r="B78" s="53" t="s">
        <v>15</v>
      </c>
      <c r="C78" s="53" t="s">
        <v>262</v>
      </c>
      <c r="D78" s="53"/>
      <c r="E78" s="26">
        <f aca="true" t="shared" si="12" ref="E78:F79">E79</f>
        <v>1038715</v>
      </c>
      <c r="F78" s="26">
        <f t="shared" si="12"/>
        <v>2236669</v>
      </c>
    </row>
    <row r="79" spans="1:6" ht="24">
      <c r="A79" s="44" t="s">
        <v>65</v>
      </c>
      <c r="B79" s="4" t="s">
        <v>15</v>
      </c>
      <c r="C79" s="4" t="s">
        <v>262</v>
      </c>
      <c r="D79" s="4" t="s">
        <v>57</v>
      </c>
      <c r="E79" s="28">
        <f t="shared" si="12"/>
        <v>1038715</v>
      </c>
      <c r="F79" s="28">
        <f t="shared" si="12"/>
        <v>2236669</v>
      </c>
    </row>
    <row r="80" spans="1:6" ht="24">
      <c r="A80" s="44" t="s">
        <v>66</v>
      </c>
      <c r="B80" s="4" t="s">
        <v>15</v>
      </c>
      <c r="C80" s="4" t="s">
        <v>262</v>
      </c>
      <c r="D80" s="4" t="s">
        <v>58</v>
      </c>
      <c r="E80" s="29">
        <v>1038715</v>
      </c>
      <c r="F80" s="29">
        <v>2236669</v>
      </c>
    </row>
    <row r="81" spans="1:6" ht="36">
      <c r="A81" s="47" t="s">
        <v>242</v>
      </c>
      <c r="B81" s="54" t="s">
        <v>15</v>
      </c>
      <c r="C81" s="53" t="s">
        <v>131</v>
      </c>
      <c r="D81" s="5"/>
      <c r="E81" s="26">
        <f aca="true" t="shared" si="13" ref="E81:F82">E82</f>
        <v>150000</v>
      </c>
      <c r="F81" s="26">
        <f t="shared" si="13"/>
        <v>150000</v>
      </c>
    </row>
    <row r="82" spans="1:6" ht="24">
      <c r="A82" s="50" t="s">
        <v>129</v>
      </c>
      <c r="B82" s="54" t="s">
        <v>15</v>
      </c>
      <c r="C82" s="53" t="s">
        <v>132</v>
      </c>
      <c r="D82" s="5"/>
      <c r="E82" s="26">
        <f t="shared" si="13"/>
        <v>150000</v>
      </c>
      <c r="F82" s="26">
        <f t="shared" si="13"/>
        <v>150000</v>
      </c>
    </row>
    <row r="83" spans="1:6" ht="15">
      <c r="A83" s="21" t="s">
        <v>120</v>
      </c>
      <c r="B83" s="54" t="s">
        <v>15</v>
      </c>
      <c r="C83" s="55" t="s">
        <v>312</v>
      </c>
      <c r="D83" s="54"/>
      <c r="E83" s="26">
        <f>E84+E86</f>
        <v>150000</v>
      </c>
      <c r="F83" s="26">
        <f>F84+F86</f>
        <v>150000</v>
      </c>
    </row>
    <row r="84" spans="1:6" ht="24">
      <c r="A84" s="44" t="s">
        <v>65</v>
      </c>
      <c r="B84" s="5" t="s">
        <v>15</v>
      </c>
      <c r="C84" s="27" t="s">
        <v>312</v>
      </c>
      <c r="D84" s="5" t="s">
        <v>57</v>
      </c>
      <c r="E84" s="28">
        <f>E85</f>
        <v>100000</v>
      </c>
      <c r="F84" s="28">
        <f>F85</f>
        <v>100000</v>
      </c>
    </row>
    <row r="85" spans="1:6" ht="24">
      <c r="A85" s="44" t="s">
        <v>66</v>
      </c>
      <c r="B85" s="5" t="s">
        <v>15</v>
      </c>
      <c r="C85" s="27" t="s">
        <v>312</v>
      </c>
      <c r="D85" s="5" t="s">
        <v>58</v>
      </c>
      <c r="E85" s="29">
        <v>100000</v>
      </c>
      <c r="F85" s="29">
        <v>100000</v>
      </c>
    </row>
    <row r="86" spans="1:6" ht="15">
      <c r="A86" s="6" t="s">
        <v>47</v>
      </c>
      <c r="B86" s="5" t="s">
        <v>15</v>
      </c>
      <c r="C86" s="27" t="s">
        <v>312</v>
      </c>
      <c r="D86" s="5" t="s">
        <v>59</v>
      </c>
      <c r="E86" s="28">
        <f>E87</f>
        <v>50000</v>
      </c>
      <c r="F86" s="28">
        <f>F87</f>
        <v>50000</v>
      </c>
    </row>
    <row r="87" spans="1:6" ht="15">
      <c r="A87" s="49" t="s">
        <v>67</v>
      </c>
      <c r="B87" s="5" t="s">
        <v>15</v>
      </c>
      <c r="C87" s="27" t="s">
        <v>312</v>
      </c>
      <c r="D87" s="5" t="s">
        <v>60</v>
      </c>
      <c r="E87" s="29">
        <v>50000</v>
      </c>
      <c r="F87" s="29">
        <v>50000</v>
      </c>
    </row>
    <row r="88" spans="1:6" ht="15">
      <c r="A88" s="1" t="s">
        <v>16</v>
      </c>
      <c r="B88" s="3" t="s">
        <v>17</v>
      </c>
      <c r="C88" s="35" t="s">
        <v>78</v>
      </c>
      <c r="D88" s="3" t="s">
        <v>78</v>
      </c>
      <c r="E88" s="25">
        <f aca="true" t="shared" si="14" ref="E88:F93">E89</f>
        <v>301177</v>
      </c>
      <c r="F88" s="25">
        <f t="shared" si="14"/>
        <v>301177</v>
      </c>
    </row>
    <row r="89" spans="1:6" ht="15">
      <c r="A89" s="11" t="s">
        <v>18</v>
      </c>
      <c r="B89" s="13" t="s">
        <v>19</v>
      </c>
      <c r="C89" s="36" t="s">
        <v>78</v>
      </c>
      <c r="D89" s="8" t="s">
        <v>78</v>
      </c>
      <c r="E89" s="31">
        <f t="shared" si="14"/>
        <v>301177</v>
      </c>
      <c r="F89" s="31">
        <f t="shared" si="14"/>
        <v>301177</v>
      </c>
    </row>
    <row r="90" spans="1:6" ht="24">
      <c r="A90" s="30" t="s">
        <v>90</v>
      </c>
      <c r="B90" s="53" t="s">
        <v>19</v>
      </c>
      <c r="C90" s="53" t="s">
        <v>153</v>
      </c>
      <c r="D90" s="5" t="s">
        <v>78</v>
      </c>
      <c r="E90" s="26">
        <f t="shared" si="14"/>
        <v>301177</v>
      </c>
      <c r="F90" s="26">
        <f t="shared" si="14"/>
        <v>301177</v>
      </c>
    </row>
    <row r="91" spans="1:6" ht="15">
      <c r="A91" s="51" t="s">
        <v>77</v>
      </c>
      <c r="B91" s="54" t="s">
        <v>19</v>
      </c>
      <c r="C91" s="55" t="s">
        <v>154</v>
      </c>
      <c r="D91" s="54" t="s">
        <v>78</v>
      </c>
      <c r="E91" s="26">
        <f t="shared" si="14"/>
        <v>301177</v>
      </c>
      <c r="F91" s="26">
        <f t="shared" si="14"/>
        <v>301177</v>
      </c>
    </row>
    <row r="92" spans="1:6" ht="24">
      <c r="A92" s="51" t="s">
        <v>20</v>
      </c>
      <c r="B92" s="54" t="s">
        <v>19</v>
      </c>
      <c r="C92" s="55" t="s">
        <v>155</v>
      </c>
      <c r="D92" s="54" t="s">
        <v>78</v>
      </c>
      <c r="E92" s="26">
        <f>E93+E95</f>
        <v>301177</v>
      </c>
      <c r="F92" s="26">
        <f>F93+F95</f>
        <v>301177</v>
      </c>
    </row>
    <row r="93" spans="1:6" ht="48">
      <c r="A93" s="6" t="s">
        <v>85</v>
      </c>
      <c r="B93" s="5" t="s">
        <v>19</v>
      </c>
      <c r="C93" s="27" t="s">
        <v>155</v>
      </c>
      <c r="D93" s="4" t="s">
        <v>54</v>
      </c>
      <c r="E93" s="28">
        <f t="shared" si="14"/>
        <v>251501</v>
      </c>
      <c r="F93" s="28">
        <f t="shared" si="14"/>
        <v>251501</v>
      </c>
    </row>
    <row r="94" spans="1:6" ht="24">
      <c r="A94" s="6" t="s">
        <v>95</v>
      </c>
      <c r="B94" s="5" t="s">
        <v>19</v>
      </c>
      <c r="C94" s="27" t="s">
        <v>155</v>
      </c>
      <c r="D94" s="4" t="s">
        <v>56</v>
      </c>
      <c r="E94" s="29">
        <v>251501</v>
      </c>
      <c r="F94" s="29">
        <v>251501</v>
      </c>
    </row>
    <row r="95" spans="1:6" ht="24">
      <c r="A95" s="44" t="s">
        <v>65</v>
      </c>
      <c r="B95" s="5" t="s">
        <v>19</v>
      </c>
      <c r="C95" s="27" t="s">
        <v>155</v>
      </c>
      <c r="D95" s="4" t="s">
        <v>57</v>
      </c>
      <c r="E95" s="28">
        <f>E96</f>
        <v>49676</v>
      </c>
      <c r="F95" s="28">
        <f>F96</f>
        <v>49676</v>
      </c>
    </row>
    <row r="96" spans="1:6" ht="24">
      <c r="A96" s="44" t="s">
        <v>66</v>
      </c>
      <c r="B96" s="5" t="s">
        <v>19</v>
      </c>
      <c r="C96" s="27" t="s">
        <v>155</v>
      </c>
      <c r="D96" s="4" t="s">
        <v>58</v>
      </c>
      <c r="E96" s="29">
        <v>49676</v>
      </c>
      <c r="F96" s="29">
        <v>49676</v>
      </c>
    </row>
    <row r="97" spans="1:6" ht="27.75" customHeight="1">
      <c r="A97" s="10" t="s">
        <v>21</v>
      </c>
      <c r="B97" s="3" t="s">
        <v>22</v>
      </c>
      <c r="C97" s="3"/>
      <c r="D97" s="3"/>
      <c r="E97" s="25">
        <f>E98+E121</f>
        <v>3239509</v>
      </c>
      <c r="F97" s="25">
        <f>F98+F121</f>
        <v>3398509</v>
      </c>
    </row>
    <row r="98" spans="1:6" ht="36">
      <c r="A98" s="11" t="s">
        <v>23</v>
      </c>
      <c r="B98" s="13" t="s">
        <v>24</v>
      </c>
      <c r="C98" s="8"/>
      <c r="D98" s="56"/>
      <c r="E98" s="32">
        <f aca="true" t="shared" si="15" ref="E98:F99">E99</f>
        <v>2386969</v>
      </c>
      <c r="F98" s="32">
        <f t="shared" si="15"/>
        <v>2508969</v>
      </c>
    </row>
    <row r="99" spans="1:6" ht="36">
      <c r="A99" s="30" t="s">
        <v>87</v>
      </c>
      <c r="B99" s="54" t="s">
        <v>24</v>
      </c>
      <c r="C99" s="54" t="s">
        <v>139</v>
      </c>
      <c r="D99" s="18"/>
      <c r="E99" s="26">
        <f t="shared" si="15"/>
        <v>2386969</v>
      </c>
      <c r="F99" s="26">
        <f t="shared" si="15"/>
        <v>2508969</v>
      </c>
    </row>
    <row r="100" spans="1:6" ht="24">
      <c r="A100" s="14" t="s">
        <v>138</v>
      </c>
      <c r="B100" s="54" t="s">
        <v>24</v>
      </c>
      <c r="C100" s="54" t="s">
        <v>140</v>
      </c>
      <c r="D100" s="18"/>
      <c r="E100" s="26">
        <f>E101+E104+E107+E110+E115+E118</f>
        <v>2386969</v>
      </c>
      <c r="F100" s="26">
        <f>F101+F104+F107+F110+F115+F118</f>
        <v>2508969</v>
      </c>
    </row>
    <row r="101" spans="1:6" ht="15">
      <c r="A101" s="14" t="s">
        <v>116</v>
      </c>
      <c r="B101" s="54" t="s">
        <v>24</v>
      </c>
      <c r="C101" s="54" t="s">
        <v>156</v>
      </c>
      <c r="D101" s="5"/>
      <c r="E101" s="26">
        <f aca="true" t="shared" si="16" ref="E101:F102">E102</f>
        <v>75000</v>
      </c>
      <c r="F101" s="26">
        <f t="shared" si="16"/>
        <v>85000</v>
      </c>
    </row>
    <row r="102" spans="1:6" ht="24">
      <c r="A102" s="44" t="s">
        <v>65</v>
      </c>
      <c r="B102" s="5" t="s">
        <v>24</v>
      </c>
      <c r="C102" s="5" t="s">
        <v>156</v>
      </c>
      <c r="D102" s="5" t="s">
        <v>57</v>
      </c>
      <c r="E102" s="28">
        <f t="shared" si="16"/>
        <v>75000</v>
      </c>
      <c r="F102" s="28">
        <f t="shared" si="16"/>
        <v>85000</v>
      </c>
    </row>
    <row r="103" spans="1:6" ht="24">
      <c r="A103" s="44" t="s">
        <v>66</v>
      </c>
      <c r="B103" s="5" t="s">
        <v>24</v>
      </c>
      <c r="C103" s="5" t="s">
        <v>156</v>
      </c>
      <c r="D103" s="5" t="s">
        <v>58</v>
      </c>
      <c r="E103" s="29">
        <v>75000</v>
      </c>
      <c r="F103" s="29">
        <v>85000</v>
      </c>
    </row>
    <row r="104" spans="1:6" ht="24">
      <c r="A104" s="52" t="s">
        <v>251</v>
      </c>
      <c r="B104" s="54" t="s">
        <v>24</v>
      </c>
      <c r="C104" s="54" t="s">
        <v>243</v>
      </c>
      <c r="D104" s="54"/>
      <c r="E104" s="26">
        <f aca="true" t="shared" si="17" ref="E104:F105">E105</f>
        <v>50000</v>
      </c>
      <c r="F104" s="26">
        <f t="shared" si="17"/>
        <v>50000</v>
      </c>
    </row>
    <row r="105" spans="1:6" ht="24">
      <c r="A105" s="44" t="s">
        <v>65</v>
      </c>
      <c r="B105" s="5" t="s">
        <v>24</v>
      </c>
      <c r="C105" s="5" t="s">
        <v>243</v>
      </c>
      <c r="D105" s="5" t="s">
        <v>57</v>
      </c>
      <c r="E105" s="28">
        <f t="shared" si="17"/>
        <v>50000</v>
      </c>
      <c r="F105" s="28">
        <f t="shared" si="17"/>
        <v>50000</v>
      </c>
    </row>
    <row r="106" spans="1:6" ht="24">
      <c r="A106" s="44" t="s">
        <v>66</v>
      </c>
      <c r="B106" s="5" t="s">
        <v>24</v>
      </c>
      <c r="C106" s="5" t="s">
        <v>243</v>
      </c>
      <c r="D106" s="5" t="s">
        <v>58</v>
      </c>
      <c r="E106" s="29">
        <v>50000</v>
      </c>
      <c r="F106" s="29">
        <v>50000</v>
      </c>
    </row>
    <row r="107" spans="1:6" ht="15">
      <c r="A107" s="52" t="s">
        <v>158</v>
      </c>
      <c r="B107" s="54" t="s">
        <v>24</v>
      </c>
      <c r="C107" s="54" t="s">
        <v>157</v>
      </c>
      <c r="D107" s="54"/>
      <c r="E107" s="26">
        <f aca="true" t="shared" si="18" ref="E107:F108">E108</f>
        <v>1484994</v>
      </c>
      <c r="F107" s="26">
        <f t="shared" si="18"/>
        <v>1484994</v>
      </c>
    </row>
    <row r="108" spans="1:6" ht="48">
      <c r="A108" s="6" t="s">
        <v>85</v>
      </c>
      <c r="B108" s="5" t="s">
        <v>24</v>
      </c>
      <c r="C108" s="5" t="s">
        <v>157</v>
      </c>
      <c r="D108" s="18">
        <v>100</v>
      </c>
      <c r="E108" s="28">
        <f t="shared" si="18"/>
        <v>1484994</v>
      </c>
      <c r="F108" s="28">
        <f t="shared" si="18"/>
        <v>1484994</v>
      </c>
    </row>
    <row r="109" spans="1:6" ht="24">
      <c r="A109" s="6" t="s">
        <v>95</v>
      </c>
      <c r="B109" s="5" t="s">
        <v>24</v>
      </c>
      <c r="C109" s="5" t="s">
        <v>157</v>
      </c>
      <c r="D109" s="18">
        <v>120</v>
      </c>
      <c r="E109" s="29">
        <v>1484994</v>
      </c>
      <c r="F109" s="29">
        <v>1484994</v>
      </c>
    </row>
    <row r="110" spans="1:6" ht="15">
      <c r="A110" s="52" t="s">
        <v>159</v>
      </c>
      <c r="B110" s="54" t="s">
        <v>24</v>
      </c>
      <c r="C110" s="54" t="s">
        <v>215</v>
      </c>
      <c r="D110" s="54"/>
      <c r="E110" s="26">
        <f>E111+E113</f>
        <v>137000</v>
      </c>
      <c r="F110" s="26">
        <f>F111+F113</f>
        <v>144000</v>
      </c>
    </row>
    <row r="111" spans="1:6" ht="48">
      <c r="A111" s="6" t="s">
        <v>85</v>
      </c>
      <c r="B111" s="5" t="s">
        <v>24</v>
      </c>
      <c r="C111" s="5" t="s">
        <v>215</v>
      </c>
      <c r="D111" s="18">
        <v>100</v>
      </c>
      <c r="E111" s="28">
        <f>E112</f>
        <v>95000</v>
      </c>
      <c r="F111" s="28">
        <f>F112</f>
        <v>100000</v>
      </c>
    </row>
    <row r="112" spans="1:6" ht="24">
      <c r="A112" s="6" t="s">
        <v>95</v>
      </c>
      <c r="B112" s="5" t="s">
        <v>24</v>
      </c>
      <c r="C112" s="5" t="s">
        <v>215</v>
      </c>
      <c r="D112" s="18">
        <v>120</v>
      </c>
      <c r="E112" s="29">
        <v>95000</v>
      </c>
      <c r="F112" s="29">
        <v>100000</v>
      </c>
    </row>
    <row r="113" spans="1:6" ht="24">
      <c r="A113" s="44" t="s">
        <v>65</v>
      </c>
      <c r="B113" s="5" t="s">
        <v>24</v>
      </c>
      <c r="C113" s="5" t="s">
        <v>215</v>
      </c>
      <c r="D113" s="5" t="s">
        <v>57</v>
      </c>
      <c r="E113" s="28">
        <f>E114</f>
        <v>42000</v>
      </c>
      <c r="F113" s="28">
        <f>F114</f>
        <v>44000</v>
      </c>
    </row>
    <row r="114" spans="1:6" ht="24">
      <c r="A114" s="44" t="s">
        <v>66</v>
      </c>
      <c r="B114" s="5" t="s">
        <v>24</v>
      </c>
      <c r="C114" s="5" t="s">
        <v>215</v>
      </c>
      <c r="D114" s="5" t="s">
        <v>58</v>
      </c>
      <c r="E114" s="29">
        <v>42000</v>
      </c>
      <c r="F114" s="29">
        <v>44000</v>
      </c>
    </row>
    <row r="115" spans="1:6" ht="24">
      <c r="A115" s="52" t="s">
        <v>162</v>
      </c>
      <c r="B115" s="54" t="s">
        <v>24</v>
      </c>
      <c r="C115" s="54" t="s">
        <v>163</v>
      </c>
      <c r="D115" s="54"/>
      <c r="E115" s="26">
        <f aca="true" t="shared" si="19" ref="E115:F116">E116</f>
        <v>285000</v>
      </c>
      <c r="F115" s="26">
        <f t="shared" si="19"/>
        <v>390000</v>
      </c>
    </row>
    <row r="116" spans="1:6" ht="24">
      <c r="A116" s="44" t="s">
        <v>65</v>
      </c>
      <c r="B116" s="5" t="s">
        <v>24</v>
      </c>
      <c r="C116" s="5" t="s">
        <v>163</v>
      </c>
      <c r="D116" s="5" t="s">
        <v>57</v>
      </c>
      <c r="E116" s="28">
        <f t="shared" si="19"/>
        <v>285000</v>
      </c>
      <c r="F116" s="28">
        <f t="shared" si="19"/>
        <v>390000</v>
      </c>
    </row>
    <row r="117" spans="1:6" ht="24">
      <c r="A117" s="44" t="s">
        <v>66</v>
      </c>
      <c r="B117" s="5" t="s">
        <v>24</v>
      </c>
      <c r="C117" s="5" t="s">
        <v>163</v>
      </c>
      <c r="D117" s="5" t="s">
        <v>58</v>
      </c>
      <c r="E117" s="29">
        <v>285000</v>
      </c>
      <c r="F117" s="29">
        <v>390000</v>
      </c>
    </row>
    <row r="118" spans="1:6" ht="24">
      <c r="A118" s="52" t="s">
        <v>160</v>
      </c>
      <c r="B118" s="54" t="s">
        <v>24</v>
      </c>
      <c r="C118" s="54" t="s">
        <v>161</v>
      </c>
      <c r="D118" s="54"/>
      <c r="E118" s="26">
        <f aca="true" t="shared" si="20" ref="E118:F119">E119</f>
        <v>354975</v>
      </c>
      <c r="F118" s="26">
        <f t="shared" si="20"/>
        <v>354975</v>
      </c>
    </row>
    <row r="119" spans="1:6" ht="48">
      <c r="A119" s="6" t="s">
        <v>85</v>
      </c>
      <c r="B119" s="5" t="s">
        <v>24</v>
      </c>
      <c r="C119" s="5" t="s">
        <v>161</v>
      </c>
      <c r="D119" s="18">
        <v>100</v>
      </c>
      <c r="E119" s="28">
        <f t="shared" si="20"/>
        <v>354975</v>
      </c>
      <c r="F119" s="28">
        <f t="shared" si="20"/>
        <v>354975</v>
      </c>
    </row>
    <row r="120" spans="1:6" ht="24">
      <c r="A120" s="6" t="s">
        <v>95</v>
      </c>
      <c r="B120" s="5" t="s">
        <v>24</v>
      </c>
      <c r="C120" s="5" t="s">
        <v>161</v>
      </c>
      <c r="D120" s="18">
        <v>120</v>
      </c>
      <c r="E120" s="29">
        <v>354975</v>
      </c>
      <c r="F120" s="29">
        <v>354975</v>
      </c>
    </row>
    <row r="121" spans="1:6" ht="15">
      <c r="A121" s="11" t="s">
        <v>79</v>
      </c>
      <c r="B121" s="13" t="s">
        <v>50</v>
      </c>
      <c r="C121" s="8"/>
      <c r="D121" s="56"/>
      <c r="E121" s="32">
        <f aca="true" t="shared" si="21" ref="E121:F123">E122</f>
        <v>852540</v>
      </c>
      <c r="F121" s="32">
        <f t="shared" si="21"/>
        <v>889540</v>
      </c>
    </row>
    <row r="122" spans="1:6" ht="36">
      <c r="A122" s="30" t="s">
        <v>87</v>
      </c>
      <c r="B122" s="54" t="s">
        <v>50</v>
      </c>
      <c r="C122" s="54" t="s">
        <v>139</v>
      </c>
      <c r="D122" s="18"/>
      <c r="E122" s="26">
        <f t="shared" si="21"/>
        <v>852540</v>
      </c>
      <c r="F122" s="26">
        <f t="shared" si="21"/>
        <v>889540</v>
      </c>
    </row>
    <row r="123" spans="1:6" ht="24">
      <c r="A123" s="14" t="s">
        <v>138</v>
      </c>
      <c r="B123" s="54" t="s">
        <v>50</v>
      </c>
      <c r="C123" s="54" t="s">
        <v>140</v>
      </c>
      <c r="D123" s="18"/>
      <c r="E123" s="26">
        <f t="shared" si="21"/>
        <v>852540</v>
      </c>
      <c r="F123" s="26">
        <f t="shared" si="21"/>
        <v>889540</v>
      </c>
    </row>
    <row r="124" spans="1:6" ht="24">
      <c r="A124" s="14" t="s">
        <v>91</v>
      </c>
      <c r="B124" s="54" t="s">
        <v>50</v>
      </c>
      <c r="C124" s="54" t="s">
        <v>165</v>
      </c>
      <c r="D124" s="18"/>
      <c r="E124" s="26">
        <f>E125+E127</f>
        <v>852540</v>
      </c>
      <c r="F124" s="26">
        <f>F125+F127</f>
        <v>889540</v>
      </c>
    </row>
    <row r="125" spans="1:6" ht="48">
      <c r="A125" s="6" t="s">
        <v>85</v>
      </c>
      <c r="B125" s="5" t="s">
        <v>50</v>
      </c>
      <c r="C125" s="5" t="s">
        <v>165</v>
      </c>
      <c r="D125" s="18">
        <v>100</v>
      </c>
      <c r="E125" s="28">
        <f>E126</f>
        <v>476540</v>
      </c>
      <c r="F125" s="28">
        <f>F126</f>
        <v>476540</v>
      </c>
    </row>
    <row r="126" spans="1:6" ht="24">
      <c r="A126" s="6" t="s">
        <v>95</v>
      </c>
      <c r="B126" s="5" t="s">
        <v>50</v>
      </c>
      <c r="C126" s="5" t="s">
        <v>165</v>
      </c>
      <c r="D126" s="18">
        <v>120</v>
      </c>
      <c r="E126" s="29">
        <v>476540</v>
      </c>
      <c r="F126" s="29">
        <v>476540</v>
      </c>
    </row>
    <row r="127" spans="1:6" ht="24">
      <c r="A127" s="44" t="s">
        <v>65</v>
      </c>
      <c r="B127" s="5" t="s">
        <v>50</v>
      </c>
      <c r="C127" s="5" t="s">
        <v>165</v>
      </c>
      <c r="D127" s="5" t="s">
        <v>57</v>
      </c>
      <c r="E127" s="28">
        <f>E128</f>
        <v>376000</v>
      </c>
      <c r="F127" s="28">
        <f>F128</f>
        <v>413000</v>
      </c>
    </row>
    <row r="128" spans="1:6" ht="24">
      <c r="A128" s="44" t="s">
        <v>66</v>
      </c>
      <c r="B128" s="5" t="s">
        <v>50</v>
      </c>
      <c r="C128" s="5" t="s">
        <v>165</v>
      </c>
      <c r="D128" s="5" t="s">
        <v>58</v>
      </c>
      <c r="E128" s="29">
        <v>376000</v>
      </c>
      <c r="F128" s="29">
        <v>413000</v>
      </c>
    </row>
    <row r="129" spans="1:6" ht="15">
      <c r="A129" s="16" t="s">
        <v>111</v>
      </c>
      <c r="B129" s="3" t="s">
        <v>108</v>
      </c>
      <c r="C129" s="9"/>
      <c r="D129" s="57"/>
      <c r="E129" s="25">
        <f>E130+E145</f>
        <v>13533330</v>
      </c>
      <c r="F129" s="25">
        <f>F130+F145</f>
        <v>13583330</v>
      </c>
    </row>
    <row r="130" spans="1:6" ht="15">
      <c r="A130" s="17" t="s">
        <v>115</v>
      </c>
      <c r="B130" s="13" t="s">
        <v>113</v>
      </c>
      <c r="C130" s="8"/>
      <c r="D130" s="56"/>
      <c r="E130" s="32">
        <f aca="true" t="shared" si="22" ref="E130:F131">E131</f>
        <v>13483330</v>
      </c>
      <c r="F130" s="32">
        <f t="shared" si="22"/>
        <v>13533330</v>
      </c>
    </row>
    <row r="131" spans="1:6" ht="36">
      <c r="A131" s="30" t="s">
        <v>114</v>
      </c>
      <c r="B131" s="54" t="s">
        <v>113</v>
      </c>
      <c r="C131" s="54" t="s">
        <v>166</v>
      </c>
      <c r="D131" s="5"/>
      <c r="E131" s="26">
        <f t="shared" si="22"/>
        <v>13483330</v>
      </c>
      <c r="F131" s="26">
        <f t="shared" si="22"/>
        <v>13533330</v>
      </c>
    </row>
    <row r="132" spans="1:6" ht="24">
      <c r="A132" s="14" t="s">
        <v>168</v>
      </c>
      <c r="B132" s="54" t="s">
        <v>113</v>
      </c>
      <c r="C132" s="54" t="s">
        <v>167</v>
      </c>
      <c r="D132" s="5"/>
      <c r="E132" s="26">
        <f>E133+E136+E139+E142</f>
        <v>13483330</v>
      </c>
      <c r="F132" s="26">
        <f>F133+F136+F139+F142</f>
        <v>13533330</v>
      </c>
    </row>
    <row r="133" spans="1:6" ht="15">
      <c r="A133" s="14" t="s">
        <v>117</v>
      </c>
      <c r="B133" s="54" t="s">
        <v>113</v>
      </c>
      <c r="C133" s="54" t="s">
        <v>169</v>
      </c>
      <c r="D133" s="5"/>
      <c r="E133" s="26">
        <f aca="true" t="shared" si="23" ref="E133:F134">E134</f>
        <v>6150000</v>
      </c>
      <c r="F133" s="26">
        <f t="shared" si="23"/>
        <v>6200000</v>
      </c>
    </row>
    <row r="134" spans="1:6" ht="24">
      <c r="A134" s="44" t="s">
        <v>65</v>
      </c>
      <c r="B134" s="5" t="s">
        <v>113</v>
      </c>
      <c r="C134" s="5" t="s">
        <v>169</v>
      </c>
      <c r="D134" s="5" t="s">
        <v>57</v>
      </c>
      <c r="E134" s="28">
        <f t="shared" si="23"/>
        <v>6150000</v>
      </c>
      <c r="F134" s="28">
        <f t="shared" si="23"/>
        <v>6200000</v>
      </c>
    </row>
    <row r="135" spans="1:6" ht="24">
      <c r="A135" s="44" t="s">
        <v>66</v>
      </c>
      <c r="B135" s="5" t="s">
        <v>113</v>
      </c>
      <c r="C135" s="5" t="s">
        <v>169</v>
      </c>
      <c r="D135" s="5" t="s">
        <v>58</v>
      </c>
      <c r="E135" s="29">
        <v>6150000</v>
      </c>
      <c r="F135" s="29">
        <v>6200000</v>
      </c>
    </row>
    <row r="136" spans="1:6" ht="15">
      <c r="A136" s="14" t="s">
        <v>170</v>
      </c>
      <c r="B136" s="54" t="s">
        <v>113</v>
      </c>
      <c r="C136" s="54" t="s">
        <v>171</v>
      </c>
      <c r="D136" s="5"/>
      <c r="E136" s="26">
        <f aca="true" t="shared" si="24" ref="E136:F137">E137</f>
        <v>4750811</v>
      </c>
      <c r="F136" s="26">
        <f t="shared" si="24"/>
        <v>4750811</v>
      </c>
    </row>
    <row r="137" spans="1:6" ht="24">
      <c r="A137" s="44" t="s">
        <v>65</v>
      </c>
      <c r="B137" s="5" t="s">
        <v>113</v>
      </c>
      <c r="C137" s="5" t="s">
        <v>171</v>
      </c>
      <c r="D137" s="5" t="s">
        <v>57</v>
      </c>
      <c r="E137" s="28">
        <f t="shared" si="24"/>
        <v>4750811</v>
      </c>
      <c r="F137" s="28">
        <f t="shared" si="24"/>
        <v>4750811</v>
      </c>
    </row>
    <row r="138" spans="1:6" ht="24">
      <c r="A138" s="44" t="s">
        <v>66</v>
      </c>
      <c r="B138" s="5" t="s">
        <v>113</v>
      </c>
      <c r="C138" s="5" t="s">
        <v>171</v>
      </c>
      <c r="D138" s="5" t="s">
        <v>58</v>
      </c>
      <c r="E138" s="29">
        <v>4750811</v>
      </c>
      <c r="F138" s="29">
        <v>4750811</v>
      </c>
    </row>
    <row r="139" spans="1:6" ht="15">
      <c r="A139" s="14" t="s">
        <v>118</v>
      </c>
      <c r="B139" s="54" t="s">
        <v>113</v>
      </c>
      <c r="C139" s="54" t="s">
        <v>172</v>
      </c>
      <c r="D139" s="5"/>
      <c r="E139" s="26">
        <f aca="true" t="shared" si="25" ref="E139:F140">E140</f>
        <v>200000</v>
      </c>
      <c r="F139" s="26">
        <f t="shared" si="25"/>
        <v>200000</v>
      </c>
    </row>
    <row r="140" spans="1:6" ht="24">
      <c r="A140" s="44" t="s">
        <v>65</v>
      </c>
      <c r="B140" s="5" t="s">
        <v>113</v>
      </c>
      <c r="C140" s="5" t="s">
        <v>172</v>
      </c>
      <c r="D140" s="5" t="s">
        <v>57</v>
      </c>
      <c r="E140" s="28">
        <f t="shared" si="25"/>
        <v>200000</v>
      </c>
      <c r="F140" s="28">
        <f t="shared" si="25"/>
        <v>200000</v>
      </c>
    </row>
    <row r="141" spans="1:6" ht="24">
      <c r="A141" s="44" t="s">
        <v>66</v>
      </c>
      <c r="B141" s="5" t="s">
        <v>113</v>
      </c>
      <c r="C141" s="5" t="s">
        <v>172</v>
      </c>
      <c r="D141" s="5" t="s">
        <v>58</v>
      </c>
      <c r="E141" s="29">
        <v>200000</v>
      </c>
      <c r="F141" s="29">
        <v>200000</v>
      </c>
    </row>
    <row r="142" spans="1:6" ht="36">
      <c r="A142" s="14" t="s">
        <v>252</v>
      </c>
      <c r="B142" s="54" t="s">
        <v>113</v>
      </c>
      <c r="C142" s="54" t="s">
        <v>244</v>
      </c>
      <c r="D142" s="54"/>
      <c r="E142" s="26">
        <f aca="true" t="shared" si="26" ref="E142:F143">E143</f>
        <v>2382519</v>
      </c>
      <c r="F142" s="26">
        <f t="shared" si="26"/>
        <v>2382519</v>
      </c>
    </row>
    <row r="143" spans="1:6" ht="24">
      <c r="A143" s="44" t="s">
        <v>65</v>
      </c>
      <c r="B143" s="5" t="s">
        <v>113</v>
      </c>
      <c r="C143" s="5" t="s">
        <v>244</v>
      </c>
      <c r="D143" s="5" t="s">
        <v>57</v>
      </c>
      <c r="E143" s="28">
        <f t="shared" si="26"/>
        <v>2382519</v>
      </c>
      <c r="F143" s="28">
        <f t="shared" si="26"/>
        <v>2382519</v>
      </c>
    </row>
    <row r="144" spans="1:6" ht="24">
      <c r="A144" s="44" t="s">
        <v>66</v>
      </c>
      <c r="B144" s="5" t="s">
        <v>113</v>
      </c>
      <c r="C144" s="5" t="s">
        <v>244</v>
      </c>
      <c r="D144" s="5" t="s">
        <v>58</v>
      </c>
      <c r="E144" s="29">
        <v>2382519</v>
      </c>
      <c r="F144" s="29">
        <v>2382519</v>
      </c>
    </row>
    <row r="145" spans="1:6" ht="15">
      <c r="A145" s="17" t="s">
        <v>110</v>
      </c>
      <c r="B145" s="13" t="s">
        <v>109</v>
      </c>
      <c r="C145" s="8"/>
      <c r="D145" s="56"/>
      <c r="E145" s="32">
        <f aca="true" t="shared" si="27" ref="E145:F145">E146</f>
        <v>50000</v>
      </c>
      <c r="F145" s="32">
        <f t="shared" si="27"/>
        <v>50000</v>
      </c>
    </row>
    <row r="146" spans="1:6" ht="36">
      <c r="A146" s="30" t="s">
        <v>74</v>
      </c>
      <c r="B146" s="54" t="s">
        <v>109</v>
      </c>
      <c r="C146" s="54" t="s">
        <v>152</v>
      </c>
      <c r="D146" s="18"/>
      <c r="E146" s="26">
        <f>E147</f>
        <v>50000</v>
      </c>
      <c r="F146" s="26">
        <f>F147</f>
        <v>50000</v>
      </c>
    </row>
    <row r="147" spans="1:6" ht="36">
      <c r="A147" s="51" t="s">
        <v>216</v>
      </c>
      <c r="B147" s="54" t="s">
        <v>109</v>
      </c>
      <c r="C147" s="54" t="s">
        <v>151</v>
      </c>
      <c r="D147" s="18"/>
      <c r="E147" s="26">
        <f>E148</f>
        <v>50000</v>
      </c>
      <c r="F147" s="26">
        <f>F148</f>
        <v>50000</v>
      </c>
    </row>
    <row r="148" spans="1:6" ht="24">
      <c r="A148" s="51" t="s">
        <v>253</v>
      </c>
      <c r="B148" s="54" t="s">
        <v>109</v>
      </c>
      <c r="C148" s="54" t="s">
        <v>245</v>
      </c>
      <c r="D148" s="18"/>
      <c r="E148" s="26">
        <f aca="true" t="shared" si="28" ref="E148:F149">E149</f>
        <v>50000</v>
      </c>
      <c r="F148" s="26">
        <f t="shared" si="28"/>
        <v>50000</v>
      </c>
    </row>
    <row r="149" spans="1:6" ht="24">
      <c r="A149" s="44" t="s">
        <v>65</v>
      </c>
      <c r="B149" s="5" t="s">
        <v>109</v>
      </c>
      <c r="C149" s="5" t="s">
        <v>245</v>
      </c>
      <c r="D149" s="5" t="s">
        <v>57</v>
      </c>
      <c r="E149" s="28">
        <f t="shared" si="28"/>
        <v>50000</v>
      </c>
      <c r="F149" s="28">
        <f t="shared" si="28"/>
        <v>50000</v>
      </c>
    </row>
    <row r="150" spans="1:6" ht="24">
      <c r="A150" s="44" t="s">
        <v>66</v>
      </c>
      <c r="B150" s="5" t="s">
        <v>109</v>
      </c>
      <c r="C150" s="5" t="s">
        <v>245</v>
      </c>
      <c r="D150" s="5" t="s">
        <v>58</v>
      </c>
      <c r="E150" s="29">
        <v>50000</v>
      </c>
      <c r="F150" s="29">
        <v>50000</v>
      </c>
    </row>
    <row r="151" spans="1:6" ht="15">
      <c r="A151" s="16" t="s">
        <v>25</v>
      </c>
      <c r="B151" s="3" t="s">
        <v>26</v>
      </c>
      <c r="C151" s="9"/>
      <c r="D151" s="57"/>
      <c r="E151" s="25">
        <f>E152+E185+E166</f>
        <v>17385814</v>
      </c>
      <c r="F151" s="25">
        <f>F152+F185+F166</f>
        <v>15915814</v>
      </c>
    </row>
    <row r="152" spans="1:6" ht="15">
      <c r="A152" s="17" t="s">
        <v>27</v>
      </c>
      <c r="B152" s="13" t="s">
        <v>28</v>
      </c>
      <c r="C152" s="8"/>
      <c r="D152" s="56"/>
      <c r="E152" s="32">
        <f>E153+E158</f>
        <v>450000</v>
      </c>
      <c r="F152" s="32">
        <f>F153+F158</f>
        <v>450000</v>
      </c>
    </row>
    <row r="153" spans="1:6" ht="24">
      <c r="A153" s="30" t="s">
        <v>290</v>
      </c>
      <c r="B153" s="53" t="s">
        <v>28</v>
      </c>
      <c r="C153" s="53" t="s">
        <v>179</v>
      </c>
      <c r="D153" s="5"/>
      <c r="E153" s="26">
        <f aca="true" t="shared" si="29" ref="E153:F156">E154</f>
        <v>150000</v>
      </c>
      <c r="F153" s="26">
        <f t="shared" si="29"/>
        <v>150000</v>
      </c>
    </row>
    <row r="154" spans="1:6" ht="24">
      <c r="A154" s="52" t="s">
        <v>292</v>
      </c>
      <c r="B154" s="53" t="s">
        <v>28</v>
      </c>
      <c r="C154" s="53" t="s">
        <v>294</v>
      </c>
      <c r="D154" s="5"/>
      <c r="E154" s="26">
        <f t="shared" si="29"/>
        <v>150000</v>
      </c>
      <c r="F154" s="26">
        <f t="shared" si="29"/>
        <v>150000</v>
      </c>
    </row>
    <row r="155" spans="1:6" ht="15">
      <c r="A155" s="52" t="s">
        <v>302</v>
      </c>
      <c r="B155" s="54" t="s">
        <v>28</v>
      </c>
      <c r="C155" s="54" t="s">
        <v>303</v>
      </c>
      <c r="D155" s="54"/>
      <c r="E155" s="26">
        <f t="shared" si="29"/>
        <v>150000</v>
      </c>
      <c r="F155" s="26">
        <f t="shared" si="29"/>
        <v>150000</v>
      </c>
    </row>
    <row r="156" spans="1:6" ht="24">
      <c r="A156" s="44" t="s">
        <v>65</v>
      </c>
      <c r="B156" s="5" t="s">
        <v>28</v>
      </c>
      <c r="C156" s="5" t="s">
        <v>303</v>
      </c>
      <c r="D156" s="5" t="s">
        <v>57</v>
      </c>
      <c r="E156" s="28">
        <f t="shared" si="29"/>
        <v>150000</v>
      </c>
      <c r="F156" s="28">
        <f t="shared" si="29"/>
        <v>150000</v>
      </c>
    </row>
    <row r="157" spans="1:6" ht="24">
      <c r="A157" s="44" t="s">
        <v>66</v>
      </c>
      <c r="B157" s="5" t="s">
        <v>28</v>
      </c>
      <c r="C157" s="5" t="s">
        <v>303</v>
      </c>
      <c r="D157" s="5" t="s">
        <v>58</v>
      </c>
      <c r="E157" s="29">
        <v>150000</v>
      </c>
      <c r="F157" s="29">
        <v>150000</v>
      </c>
    </row>
    <row r="158" spans="1:6" ht="36">
      <c r="A158" s="30" t="s">
        <v>74</v>
      </c>
      <c r="B158" s="54" t="s">
        <v>28</v>
      </c>
      <c r="C158" s="54" t="s">
        <v>152</v>
      </c>
      <c r="D158" s="18"/>
      <c r="E158" s="26">
        <f>E159</f>
        <v>300000</v>
      </c>
      <c r="F158" s="26">
        <f>F159</f>
        <v>300000</v>
      </c>
    </row>
    <row r="159" spans="1:6" ht="36">
      <c r="A159" s="51" t="s">
        <v>188</v>
      </c>
      <c r="B159" s="54" t="s">
        <v>28</v>
      </c>
      <c r="C159" s="54" t="s">
        <v>151</v>
      </c>
      <c r="D159" s="18"/>
      <c r="E159" s="26">
        <f>E163+E160</f>
        <v>300000</v>
      </c>
      <c r="F159" s="26">
        <f>F163+F160</f>
        <v>300000</v>
      </c>
    </row>
    <row r="160" spans="1:6" ht="36">
      <c r="A160" s="51" t="s">
        <v>254</v>
      </c>
      <c r="B160" s="54" t="s">
        <v>28</v>
      </c>
      <c r="C160" s="54" t="s">
        <v>246</v>
      </c>
      <c r="D160" s="18"/>
      <c r="E160" s="26">
        <f aca="true" t="shared" si="30" ref="E160:F161">E161</f>
        <v>185689</v>
      </c>
      <c r="F160" s="26">
        <f t="shared" si="30"/>
        <v>185689</v>
      </c>
    </row>
    <row r="161" spans="1:6" ht="24">
      <c r="A161" s="44" t="s">
        <v>65</v>
      </c>
      <c r="B161" s="5" t="s">
        <v>28</v>
      </c>
      <c r="C161" s="5" t="s">
        <v>246</v>
      </c>
      <c r="D161" s="18">
        <v>200</v>
      </c>
      <c r="E161" s="28">
        <f t="shared" si="30"/>
        <v>185689</v>
      </c>
      <c r="F161" s="28">
        <f t="shared" si="30"/>
        <v>185689</v>
      </c>
    </row>
    <row r="162" spans="1:6" ht="24">
      <c r="A162" s="44" t="s">
        <v>66</v>
      </c>
      <c r="B162" s="5" t="s">
        <v>28</v>
      </c>
      <c r="C162" s="5" t="s">
        <v>246</v>
      </c>
      <c r="D162" s="18">
        <v>240</v>
      </c>
      <c r="E162" s="29">
        <v>185689</v>
      </c>
      <c r="F162" s="29">
        <v>185689</v>
      </c>
    </row>
    <row r="163" spans="1:6" ht="60">
      <c r="A163" s="51" t="s">
        <v>237</v>
      </c>
      <c r="B163" s="54" t="s">
        <v>28</v>
      </c>
      <c r="C163" s="54" t="s">
        <v>261</v>
      </c>
      <c r="D163" s="18"/>
      <c r="E163" s="26">
        <f aca="true" t="shared" si="31" ref="E163:F164">E164</f>
        <v>114311</v>
      </c>
      <c r="F163" s="26">
        <f t="shared" si="31"/>
        <v>114311</v>
      </c>
    </row>
    <row r="164" spans="1:6" ht="24">
      <c r="A164" s="44" t="s">
        <v>65</v>
      </c>
      <c r="B164" s="5" t="s">
        <v>28</v>
      </c>
      <c r="C164" s="5" t="s">
        <v>261</v>
      </c>
      <c r="D164" s="18">
        <v>200</v>
      </c>
      <c r="E164" s="28">
        <f t="shared" si="31"/>
        <v>114311</v>
      </c>
      <c r="F164" s="28">
        <f t="shared" si="31"/>
        <v>114311</v>
      </c>
    </row>
    <row r="165" spans="1:6" ht="24">
      <c r="A165" s="44" t="s">
        <v>66</v>
      </c>
      <c r="B165" s="5" t="s">
        <v>28</v>
      </c>
      <c r="C165" s="5" t="s">
        <v>261</v>
      </c>
      <c r="D165" s="18">
        <v>240</v>
      </c>
      <c r="E165" s="29">
        <v>114311</v>
      </c>
      <c r="F165" s="29">
        <v>114311</v>
      </c>
    </row>
    <row r="166" spans="1:6" ht="15">
      <c r="A166" s="37" t="s">
        <v>103</v>
      </c>
      <c r="B166" s="13" t="s">
        <v>29</v>
      </c>
      <c r="C166" s="8"/>
      <c r="D166" s="56"/>
      <c r="E166" s="32">
        <f>E167+E172+E180</f>
        <v>3450814</v>
      </c>
      <c r="F166" s="32">
        <f>F167+F172+F180</f>
        <v>1950814</v>
      </c>
    </row>
    <row r="167" spans="1:6" ht="24">
      <c r="A167" s="30" t="s">
        <v>290</v>
      </c>
      <c r="B167" s="54" t="s">
        <v>29</v>
      </c>
      <c r="C167" s="54" t="s">
        <v>179</v>
      </c>
      <c r="D167" s="41"/>
      <c r="E167" s="26">
        <f aca="true" t="shared" si="32" ref="E167:F170">E168</f>
        <v>490000</v>
      </c>
      <c r="F167" s="26">
        <f t="shared" si="32"/>
        <v>490000</v>
      </c>
    </row>
    <row r="168" spans="1:6" ht="24">
      <c r="A168" s="52" t="s">
        <v>292</v>
      </c>
      <c r="B168" s="54" t="s">
        <v>29</v>
      </c>
      <c r="C168" s="54" t="s">
        <v>294</v>
      </c>
      <c r="D168" s="41"/>
      <c r="E168" s="26">
        <f t="shared" si="32"/>
        <v>490000</v>
      </c>
      <c r="F168" s="26">
        <f t="shared" si="32"/>
        <v>490000</v>
      </c>
    </row>
    <row r="169" spans="1:6" ht="15">
      <c r="A169" s="52" t="s">
        <v>182</v>
      </c>
      <c r="B169" s="54" t="s">
        <v>29</v>
      </c>
      <c r="C169" s="54" t="s">
        <v>304</v>
      </c>
      <c r="D169" s="41"/>
      <c r="E169" s="26">
        <f t="shared" si="32"/>
        <v>490000</v>
      </c>
      <c r="F169" s="26">
        <f t="shared" si="32"/>
        <v>490000</v>
      </c>
    </row>
    <row r="170" spans="1:6" ht="24">
      <c r="A170" s="44" t="s">
        <v>65</v>
      </c>
      <c r="B170" s="5" t="s">
        <v>29</v>
      </c>
      <c r="C170" s="5" t="s">
        <v>304</v>
      </c>
      <c r="D170" s="18">
        <v>200</v>
      </c>
      <c r="E170" s="28">
        <f t="shared" si="32"/>
        <v>490000</v>
      </c>
      <c r="F170" s="28">
        <f t="shared" si="32"/>
        <v>490000</v>
      </c>
    </row>
    <row r="171" spans="1:6" ht="24">
      <c r="A171" s="44" t="s">
        <v>66</v>
      </c>
      <c r="B171" s="5" t="s">
        <v>29</v>
      </c>
      <c r="C171" s="5" t="s">
        <v>304</v>
      </c>
      <c r="D171" s="18">
        <v>240</v>
      </c>
      <c r="E171" s="29">
        <v>490000</v>
      </c>
      <c r="F171" s="29">
        <v>490000</v>
      </c>
    </row>
    <row r="172" spans="1:6" ht="60">
      <c r="A172" s="30" t="s">
        <v>174</v>
      </c>
      <c r="B172" s="54" t="s">
        <v>29</v>
      </c>
      <c r="C172" s="54" t="s">
        <v>175</v>
      </c>
      <c r="D172" s="18"/>
      <c r="E172" s="26">
        <f aca="true" t="shared" si="33" ref="E172:F172">E173</f>
        <v>2097814</v>
      </c>
      <c r="F172" s="26">
        <f t="shared" si="33"/>
        <v>597814</v>
      </c>
    </row>
    <row r="173" spans="1:6" ht="24">
      <c r="A173" s="52" t="s">
        <v>176</v>
      </c>
      <c r="B173" s="54" t="s">
        <v>29</v>
      </c>
      <c r="C173" s="54" t="s">
        <v>177</v>
      </c>
      <c r="D173" s="18"/>
      <c r="E173" s="26">
        <f>+E174+E177</f>
        <v>2097814</v>
      </c>
      <c r="F173" s="26">
        <f>+F174+F177</f>
        <v>597814</v>
      </c>
    </row>
    <row r="174" spans="1:6" ht="24">
      <c r="A174" s="52" t="s">
        <v>178</v>
      </c>
      <c r="B174" s="54" t="s">
        <v>29</v>
      </c>
      <c r="C174" s="54" t="s">
        <v>266</v>
      </c>
      <c r="D174" s="41"/>
      <c r="E174" s="26">
        <f aca="true" t="shared" si="34" ref="E174:F175">E175</f>
        <v>1500000</v>
      </c>
      <c r="F174" s="26">
        <f t="shared" si="34"/>
        <v>0</v>
      </c>
    </row>
    <row r="175" spans="1:6" ht="24">
      <c r="A175" s="44" t="s">
        <v>65</v>
      </c>
      <c r="B175" s="5" t="s">
        <v>29</v>
      </c>
      <c r="C175" s="5" t="s">
        <v>266</v>
      </c>
      <c r="D175" s="18">
        <v>200</v>
      </c>
      <c r="E175" s="28">
        <f t="shared" si="34"/>
        <v>1500000</v>
      </c>
      <c r="F175" s="28">
        <f t="shared" si="34"/>
        <v>0</v>
      </c>
    </row>
    <row r="176" spans="1:6" ht="24">
      <c r="A176" s="44" t="s">
        <v>66</v>
      </c>
      <c r="B176" s="5" t="s">
        <v>29</v>
      </c>
      <c r="C176" s="5" t="s">
        <v>266</v>
      </c>
      <c r="D176" s="18">
        <v>240</v>
      </c>
      <c r="E176" s="29">
        <v>1500000</v>
      </c>
      <c r="F176" s="29">
        <v>0</v>
      </c>
    </row>
    <row r="177" spans="1:6" ht="36">
      <c r="A177" s="51" t="s">
        <v>255</v>
      </c>
      <c r="B177" s="54" t="s">
        <v>29</v>
      </c>
      <c r="C177" s="54" t="s">
        <v>275</v>
      </c>
      <c r="D177" s="41"/>
      <c r="E177" s="26">
        <f aca="true" t="shared" si="35" ref="E177:F178">E178</f>
        <v>597814</v>
      </c>
      <c r="F177" s="26">
        <f t="shared" si="35"/>
        <v>597814</v>
      </c>
    </row>
    <row r="178" spans="1:6" ht="24">
      <c r="A178" s="6" t="s">
        <v>65</v>
      </c>
      <c r="B178" s="5" t="s">
        <v>29</v>
      </c>
      <c r="C178" s="5" t="s">
        <v>275</v>
      </c>
      <c r="D178" s="18">
        <v>200</v>
      </c>
      <c r="E178" s="28">
        <f t="shared" si="35"/>
        <v>597814</v>
      </c>
      <c r="F178" s="28">
        <f t="shared" si="35"/>
        <v>597814</v>
      </c>
    </row>
    <row r="179" spans="1:6" ht="24">
      <c r="A179" s="6" t="s">
        <v>66</v>
      </c>
      <c r="B179" s="5" t="s">
        <v>29</v>
      </c>
      <c r="C179" s="5" t="s">
        <v>275</v>
      </c>
      <c r="D179" s="18">
        <v>240</v>
      </c>
      <c r="E179" s="29">
        <v>597814</v>
      </c>
      <c r="F179" s="29">
        <v>597814</v>
      </c>
    </row>
    <row r="180" spans="1:6" ht="36">
      <c r="A180" s="30" t="s">
        <v>74</v>
      </c>
      <c r="B180" s="54" t="s">
        <v>29</v>
      </c>
      <c r="C180" s="54" t="s">
        <v>152</v>
      </c>
      <c r="D180" s="18"/>
      <c r="E180" s="26">
        <f>E182</f>
        <v>863000</v>
      </c>
      <c r="F180" s="26">
        <f>F182</f>
        <v>863000</v>
      </c>
    </row>
    <row r="181" spans="1:6" ht="36">
      <c r="A181" s="51" t="s">
        <v>188</v>
      </c>
      <c r="B181" s="54" t="s">
        <v>29</v>
      </c>
      <c r="C181" s="54" t="s">
        <v>151</v>
      </c>
      <c r="D181" s="18"/>
      <c r="E181" s="26">
        <f>E182</f>
        <v>863000</v>
      </c>
      <c r="F181" s="26">
        <f>F182</f>
        <v>863000</v>
      </c>
    </row>
    <row r="182" spans="1:6" ht="24">
      <c r="A182" s="51" t="s">
        <v>230</v>
      </c>
      <c r="B182" s="54" t="s">
        <v>29</v>
      </c>
      <c r="C182" s="54" t="s">
        <v>262</v>
      </c>
      <c r="D182" s="41"/>
      <c r="E182" s="26">
        <f>E183</f>
        <v>863000</v>
      </c>
      <c r="F182" s="26">
        <f>F183</f>
        <v>863000</v>
      </c>
    </row>
    <row r="183" spans="1:6" ht="24">
      <c r="A183" s="44" t="s">
        <v>65</v>
      </c>
      <c r="B183" s="5" t="s">
        <v>29</v>
      </c>
      <c r="C183" s="5" t="s">
        <v>262</v>
      </c>
      <c r="D183" s="18">
        <v>200</v>
      </c>
      <c r="E183" s="28">
        <f>E184</f>
        <v>863000</v>
      </c>
      <c r="F183" s="28">
        <f>F184</f>
        <v>863000</v>
      </c>
    </row>
    <row r="184" spans="1:6" ht="24">
      <c r="A184" s="44" t="s">
        <v>66</v>
      </c>
      <c r="B184" s="5" t="s">
        <v>29</v>
      </c>
      <c r="C184" s="5" t="s">
        <v>262</v>
      </c>
      <c r="D184" s="18">
        <v>240</v>
      </c>
      <c r="E184" s="29">
        <v>863000</v>
      </c>
      <c r="F184" s="29">
        <v>863000</v>
      </c>
    </row>
    <row r="185" spans="1:6" ht="15">
      <c r="A185" s="37" t="s">
        <v>30</v>
      </c>
      <c r="B185" s="13" t="s">
        <v>31</v>
      </c>
      <c r="C185" s="8"/>
      <c r="D185" s="56"/>
      <c r="E185" s="32">
        <f>E186+E214</f>
        <v>13485000</v>
      </c>
      <c r="F185" s="32">
        <f>F186+F214</f>
        <v>13515000</v>
      </c>
    </row>
    <row r="186" spans="1:6" ht="36">
      <c r="A186" s="30" t="s">
        <v>71</v>
      </c>
      <c r="B186" s="54" t="s">
        <v>31</v>
      </c>
      <c r="C186" s="54" t="s">
        <v>164</v>
      </c>
      <c r="D186" s="18"/>
      <c r="E186" s="26">
        <f aca="true" t="shared" si="36" ref="E186:F186">E187</f>
        <v>13270000</v>
      </c>
      <c r="F186" s="26">
        <f t="shared" si="36"/>
        <v>13300000</v>
      </c>
    </row>
    <row r="187" spans="1:6" ht="24">
      <c r="A187" s="111" t="s">
        <v>217</v>
      </c>
      <c r="B187" s="54" t="s">
        <v>31</v>
      </c>
      <c r="C187" s="54" t="s">
        <v>183</v>
      </c>
      <c r="D187" s="18"/>
      <c r="E187" s="26">
        <f>E188+E193+E196+E199+E202+E211+E208++E205</f>
        <v>13270000</v>
      </c>
      <c r="F187" s="26">
        <f>F188+F193+F196+F199+F202+F211+F208++F205</f>
        <v>13300000</v>
      </c>
    </row>
    <row r="188" spans="1:6" ht="15">
      <c r="A188" s="51" t="s">
        <v>72</v>
      </c>
      <c r="B188" s="54" t="s">
        <v>31</v>
      </c>
      <c r="C188" s="54" t="s">
        <v>184</v>
      </c>
      <c r="D188" s="41"/>
      <c r="E188" s="26">
        <f>E189+E191</f>
        <v>1275000</v>
      </c>
      <c r="F188" s="26">
        <f>F189+F191</f>
        <v>1315000</v>
      </c>
    </row>
    <row r="189" spans="1:6" ht="24">
      <c r="A189" s="44" t="s">
        <v>65</v>
      </c>
      <c r="B189" s="5" t="s">
        <v>31</v>
      </c>
      <c r="C189" s="5" t="s">
        <v>184</v>
      </c>
      <c r="D189" s="18">
        <v>200</v>
      </c>
      <c r="E189" s="28">
        <f>E190</f>
        <v>1270000</v>
      </c>
      <c r="F189" s="28">
        <f>F190</f>
        <v>1310000</v>
      </c>
    </row>
    <row r="190" spans="1:6" ht="24">
      <c r="A190" s="44" t="s">
        <v>66</v>
      </c>
      <c r="B190" s="5" t="s">
        <v>31</v>
      </c>
      <c r="C190" s="5" t="s">
        <v>184</v>
      </c>
      <c r="D190" s="18">
        <v>240</v>
      </c>
      <c r="E190" s="29">
        <v>1270000</v>
      </c>
      <c r="F190" s="29">
        <v>1310000</v>
      </c>
    </row>
    <row r="191" spans="1:6" ht="15">
      <c r="A191" s="44" t="s">
        <v>47</v>
      </c>
      <c r="B191" s="5" t="s">
        <v>31</v>
      </c>
      <c r="C191" s="5" t="s">
        <v>184</v>
      </c>
      <c r="D191" s="18">
        <v>800</v>
      </c>
      <c r="E191" s="28">
        <f>E192</f>
        <v>5000</v>
      </c>
      <c r="F191" s="28">
        <f>F192</f>
        <v>5000</v>
      </c>
    </row>
    <row r="192" spans="1:6" ht="15">
      <c r="A192" s="44" t="s">
        <v>67</v>
      </c>
      <c r="B192" s="5" t="s">
        <v>31</v>
      </c>
      <c r="C192" s="5" t="s">
        <v>184</v>
      </c>
      <c r="D192" s="18">
        <v>850</v>
      </c>
      <c r="E192" s="29">
        <v>5000</v>
      </c>
      <c r="F192" s="29">
        <v>5000</v>
      </c>
    </row>
    <row r="193" spans="1:6" ht="15">
      <c r="A193" s="14" t="s">
        <v>119</v>
      </c>
      <c r="B193" s="54" t="s">
        <v>31</v>
      </c>
      <c r="C193" s="54" t="s">
        <v>185</v>
      </c>
      <c r="D193" s="18"/>
      <c r="E193" s="26">
        <f aca="true" t="shared" si="37" ref="E193:F194">E194</f>
        <v>3250000</v>
      </c>
      <c r="F193" s="26">
        <f t="shared" si="37"/>
        <v>3250000</v>
      </c>
    </row>
    <row r="194" spans="1:6" ht="24">
      <c r="A194" s="44" t="s">
        <v>65</v>
      </c>
      <c r="B194" s="5" t="s">
        <v>31</v>
      </c>
      <c r="C194" s="5" t="s">
        <v>185</v>
      </c>
      <c r="D194" s="18">
        <v>200</v>
      </c>
      <c r="E194" s="28">
        <f t="shared" si="37"/>
        <v>3250000</v>
      </c>
      <c r="F194" s="28">
        <f t="shared" si="37"/>
        <v>3250000</v>
      </c>
    </row>
    <row r="195" spans="1:6" ht="24">
      <c r="A195" s="44" t="s">
        <v>66</v>
      </c>
      <c r="B195" s="5" t="s">
        <v>31</v>
      </c>
      <c r="C195" s="5" t="s">
        <v>185</v>
      </c>
      <c r="D195" s="18">
        <v>240</v>
      </c>
      <c r="E195" s="29">
        <v>3250000</v>
      </c>
      <c r="F195" s="29">
        <v>3250000</v>
      </c>
    </row>
    <row r="196" spans="1:6" ht="24">
      <c r="A196" s="14" t="s">
        <v>121</v>
      </c>
      <c r="B196" s="54" t="s">
        <v>31</v>
      </c>
      <c r="C196" s="54" t="s">
        <v>213</v>
      </c>
      <c r="D196" s="41"/>
      <c r="E196" s="26">
        <f>E197</f>
        <v>619925</v>
      </c>
      <c r="F196" s="26">
        <f>F197</f>
        <v>619925</v>
      </c>
    </row>
    <row r="197" spans="1:6" ht="24">
      <c r="A197" s="44" t="s">
        <v>65</v>
      </c>
      <c r="B197" s="5" t="s">
        <v>31</v>
      </c>
      <c r="C197" s="5" t="s">
        <v>213</v>
      </c>
      <c r="D197" s="18">
        <v>200</v>
      </c>
      <c r="E197" s="28">
        <f aca="true" t="shared" si="38" ref="E197:F197">E198</f>
        <v>619925</v>
      </c>
      <c r="F197" s="28">
        <f t="shared" si="38"/>
        <v>619925</v>
      </c>
    </row>
    <row r="198" spans="1:6" ht="24">
      <c r="A198" s="44" t="s">
        <v>66</v>
      </c>
      <c r="B198" s="5" t="s">
        <v>31</v>
      </c>
      <c r="C198" s="5" t="s">
        <v>213</v>
      </c>
      <c r="D198" s="18">
        <v>240</v>
      </c>
      <c r="E198" s="29">
        <v>619925</v>
      </c>
      <c r="F198" s="29">
        <v>619925</v>
      </c>
    </row>
    <row r="199" spans="1:6" ht="24">
      <c r="A199" s="14" t="s">
        <v>249</v>
      </c>
      <c r="B199" s="54" t="s">
        <v>31</v>
      </c>
      <c r="C199" s="54" t="s">
        <v>247</v>
      </c>
      <c r="D199" s="41"/>
      <c r="E199" s="26">
        <f aca="true" t="shared" si="39" ref="E199:F200">E200</f>
        <v>35075</v>
      </c>
      <c r="F199" s="26">
        <f t="shared" si="39"/>
        <v>35075</v>
      </c>
    </row>
    <row r="200" spans="1:6" ht="24">
      <c r="A200" s="44" t="s">
        <v>65</v>
      </c>
      <c r="B200" s="5" t="s">
        <v>31</v>
      </c>
      <c r="C200" s="5" t="s">
        <v>247</v>
      </c>
      <c r="D200" s="18">
        <v>200</v>
      </c>
      <c r="E200" s="28">
        <f t="shared" si="39"/>
        <v>35075</v>
      </c>
      <c r="F200" s="28">
        <f t="shared" si="39"/>
        <v>35075</v>
      </c>
    </row>
    <row r="201" spans="1:6" ht="24">
      <c r="A201" s="44" t="s">
        <v>66</v>
      </c>
      <c r="B201" s="5" t="s">
        <v>31</v>
      </c>
      <c r="C201" s="5" t="s">
        <v>247</v>
      </c>
      <c r="D201" s="18">
        <v>240</v>
      </c>
      <c r="E201" s="29">
        <v>35075</v>
      </c>
      <c r="F201" s="29">
        <v>35075</v>
      </c>
    </row>
    <row r="202" spans="1:6" ht="15">
      <c r="A202" s="14" t="s">
        <v>73</v>
      </c>
      <c r="B202" s="54" t="s">
        <v>31</v>
      </c>
      <c r="C202" s="54" t="s">
        <v>186</v>
      </c>
      <c r="D202" s="18"/>
      <c r="E202" s="26">
        <f aca="true" t="shared" si="40" ref="E202:F203">E203</f>
        <v>1630000</v>
      </c>
      <c r="F202" s="26">
        <f t="shared" si="40"/>
        <v>1530000</v>
      </c>
    </row>
    <row r="203" spans="1:6" ht="24">
      <c r="A203" s="44" t="s">
        <v>65</v>
      </c>
      <c r="B203" s="5" t="s">
        <v>31</v>
      </c>
      <c r="C203" s="5" t="s">
        <v>186</v>
      </c>
      <c r="D203" s="18">
        <v>200</v>
      </c>
      <c r="E203" s="28">
        <f t="shared" si="40"/>
        <v>1630000</v>
      </c>
      <c r="F203" s="28">
        <f t="shared" si="40"/>
        <v>1530000</v>
      </c>
    </row>
    <row r="204" spans="1:6" ht="24">
      <c r="A204" s="44" t="s">
        <v>66</v>
      </c>
      <c r="B204" s="5" t="s">
        <v>31</v>
      </c>
      <c r="C204" s="5" t="s">
        <v>186</v>
      </c>
      <c r="D204" s="18">
        <v>240</v>
      </c>
      <c r="E204" s="29">
        <v>1630000</v>
      </c>
      <c r="F204" s="29">
        <v>1530000</v>
      </c>
    </row>
    <row r="205" spans="1:6" ht="15">
      <c r="A205" s="14" t="s">
        <v>264</v>
      </c>
      <c r="B205" s="54" t="s">
        <v>31</v>
      </c>
      <c r="C205" s="54" t="s">
        <v>263</v>
      </c>
      <c r="D205" s="41"/>
      <c r="E205" s="26">
        <f aca="true" t="shared" si="41" ref="E205:F206">E206</f>
        <v>224953</v>
      </c>
      <c r="F205" s="26">
        <f t="shared" si="41"/>
        <v>244953</v>
      </c>
    </row>
    <row r="206" spans="1:6" ht="24">
      <c r="A206" s="44" t="s">
        <v>65</v>
      </c>
      <c r="B206" s="5" t="s">
        <v>31</v>
      </c>
      <c r="C206" s="5" t="s">
        <v>263</v>
      </c>
      <c r="D206" s="18">
        <v>200</v>
      </c>
      <c r="E206" s="28">
        <f t="shared" si="41"/>
        <v>224953</v>
      </c>
      <c r="F206" s="28">
        <f t="shared" si="41"/>
        <v>244953</v>
      </c>
    </row>
    <row r="207" spans="1:6" ht="24">
      <c r="A207" s="44" t="s">
        <v>66</v>
      </c>
      <c r="B207" s="5" t="s">
        <v>31</v>
      </c>
      <c r="C207" s="5" t="s">
        <v>263</v>
      </c>
      <c r="D207" s="18">
        <v>240</v>
      </c>
      <c r="E207" s="29">
        <v>224953</v>
      </c>
      <c r="F207" s="29">
        <v>244953</v>
      </c>
    </row>
    <row r="208" spans="1:6" ht="24">
      <c r="A208" s="14" t="s">
        <v>250</v>
      </c>
      <c r="B208" s="54" t="s">
        <v>31</v>
      </c>
      <c r="C208" s="54" t="s">
        <v>248</v>
      </c>
      <c r="D208" s="18"/>
      <c r="E208" s="26">
        <f aca="true" t="shared" si="42" ref="E208:F209">E209</f>
        <v>480047</v>
      </c>
      <c r="F208" s="26">
        <f t="shared" si="42"/>
        <v>480047</v>
      </c>
    </row>
    <row r="209" spans="1:6" ht="24">
      <c r="A209" s="44" t="s">
        <v>65</v>
      </c>
      <c r="B209" s="5" t="s">
        <v>31</v>
      </c>
      <c r="C209" s="5" t="s">
        <v>248</v>
      </c>
      <c r="D209" s="18">
        <v>200</v>
      </c>
      <c r="E209" s="28">
        <f t="shared" si="42"/>
        <v>480047</v>
      </c>
      <c r="F209" s="28">
        <f t="shared" si="42"/>
        <v>480047</v>
      </c>
    </row>
    <row r="210" spans="1:6" ht="24">
      <c r="A210" s="44" t="s">
        <v>66</v>
      </c>
      <c r="B210" s="5" t="s">
        <v>31</v>
      </c>
      <c r="C210" s="5" t="s">
        <v>248</v>
      </c>
      <c r="D210" s="18">
        <v>240</v>
      </c>
      <c r="E210" s="29">
        <v>480047</v>
      </c>
      <c r="F210" s="29">
        <v>480047</v>
      </c>
    </row>
    <row r="211" spans="1:6" ht="15">
      <c r="A211" s="14" t="s">
        <v>122</v>
      </c>
      <c r="B211" s="54" t="s">
        <v>31</v>
      </c>
      <c r="C211" s="54" t="s">
        <v>187</v>
      </c>
      <c r="D211" s="18"/>
      <c r="E211" s="26">
        <f aca="true" t="shared" si="43" ref="E211:F212">E212</f>
        <v>5755000</v>
      </c>
      <c r="F211" s="26">
        <f t="shared" si="43"/>
        <v>5825000</v>
      </c>
    </row>
    <row r="212" spans="1:6" ht="24">
      <c r="A212" s="44" t="s">
        <v>65</v>
      </c>
      <c r="B212" s="5" t="s">
        <v>31</v>
      </c>
      <c r="C212" s="5" t="s">
        <v>187</v>
      </c>
      <c r="D212" s="18">
        <v>200</v>
      </c>
      <c r="E212" s="28">
        <f t="shared" si="43"/>
        <v>5755000</v>
      </c>
      <c r="F212" s="28">
        <f t="shared" si="43"/>
        <v>5825000</v>
      </c>
    </row>
    <row r="213" spans="1:6" ht="24">
      <c r="A213" s="44" t="s">
        <v>66</v>
      </c>
      <c r="B213" s="5" t="s">
        <v>31</v>
      </c>
      <c r="C213" s="5" t="s">
        <v>187</v>
      </c>
      <c r="D213" s="18">
        <v>240</v>
      </c>
      <c r="E213" s="29">
        <v>5755000</v>
      </c>
      <c r="F213" s="29">
        <v>5825000</v>
      </c>
    </row>
    <row r="214" spans="1:6" ht="24">
      <c r="A214" s="30" t="s">
        <v>290</v>
      </c>
      <c r="B214" s="54" t="s">
        <v>31</v>
      </c>
      <c r="C214" s="54" t="s">
        <v>179</v>
      </c>
      <c r="D214" s="41"/>
      <c r="E214" s="26">
        <f aca="true" t="shared" si="44" ref="E214:F217">E215</f>
        <v>215000</v>
      </c>
      <c r="F214" s="26">
        <f t="shared" si="44"/>
        <v>215000</v>
      </c>
    </row>
    <row r="215" spans="1:6" ht="24">
      <c r="A215" s="52" t="s">
        <v>292</v>
      </c>
      <c r="B215" s="54" t="s">
        <v>31</v>
      </c>
      <c r="C215" s="54" t="s">
        <v>294</v>
      </c>
      <c r="D215" s="41"/>
      <c r="E215" s="26">
        <f t="shared" si="44"/>
        <v>215000</v>
      </c>
      <c r="F215" s="26">
        <f t="shared" si="44"/>
        <v>215000</v>
      </c>
    </row>
    <row r="216" spans="1:6" ht="15">
      <c r="A216" s="52" t="s">
        <v>182</v>
      </c>
      <c r="B216" s="54" t="s">
        <v>31</v>
      </c>
      <c r="C216" s="54" t="s">
        <v>304</v>
      </c>
      <c r="D216" s="41"/>
      <c r="E216" s="26">
        <f t="shared" si="44"/>
        <v>215000</v>
      </c>
      <c r="F216" s="26">
        <f t="shared" si="44"/>
        <v>215000</v>
      </c>
    </row>
    <row r="217" spans="1:6" ht="24">
      <c r="A217" s="44" t="s">
        <v>65</v>
      </c>
      <c r="B217" s="5" t="s">
        <v>31</v>
      </c>
      <c r="C217" s="5" t="s">
        <v>304</v>
      </c>
      <c r="D217" s="18">
        <v>200</v>
      </c>
      <c r="E217" s="28">
        <f t="shared" si="44"/>
        <v>215000</v>
      </c>
      <c r="F217" s="28">
        <f t="shared" si="44"/>
        <v>215000</v>
      </c>
    </row>
    <row r="218" spans="1:6" ht="24">
      <c r="A218" s="44" t="s">
        <v>66</v>
      </c>
      <c r="B218" s="5" t="s">
        <v>31</v>
      </c>
      <c r="C218" s="5" t="s">
        <v>304</v>
      </c>
      <c r="D218" s="18">
        <v>240</v>
      </c>
      <c r="E218" s="29">
        <v>215000</v>
      </c>
      <c r="F218" s="29">
        <v>215000</v>
      </c>
    </row>
    <row r="219" spans="1:6" ht="15">
      <c r="A219" s="16" t="s">
        <v>32</v>
      </c>
      <c r="B219" s="3" t="s">
        <v>33</v>
      </c>
      <c r="C219" s="9"/>
      <c r="D219" s="9"/>
      <c r="E219" s="25">
        <f aca="true" t="shared" si="45" ref="E219:F224">E220</f>
        <v>362000</v>
      </c>
      <c r="F219" s="25">
        <f t="shared" si="45"/>
        <v>363000</v>
      </c>
    </row>
    <row r="220" spans="1:6" ht="15">
      <c r="A220" s="38" t="s">
        <v>34</v>
      </c>
      <c r="B220" s="13" t="s">
        <v>35</v>
      </c>
      <c r="C220" s="8"/>
      <c r="D220" s="8"/>
      <c r="E220" s="32">
        <f t="shared" si="45"/>
        <v>362000</v>
      </c>
      <c r="F220" s="32">
        <f t="shared" si="45"/>
        <v>363000</v>
      </c>
    </row>
    <row r="221" spans="1:6" ht="24">
      <c r="A221" s="30" t="s">
        <v>88</v>
      </c>
      <c r="B221" s="54" t="s">
        <v>35</v>
      </c>
      <c r="C221" s="54" t="s">
        <v>190</v>
      </c>
      <c r="D221" s="54"/>
      <c r="E221" s="26">
        <f t="shared" si="45"/>
        <v>362000</v>
      </c>
      <c r="F221" s="26">
        <f t="shared" si="45"/>
        <v>363000</v>
      </c>
    </row>
    <row r="222" spans="1:6" ht="24">
      <c r="A222" s="51" t="s">
        <v>189</v>
      </c>
      <c r="B222" s="54" t="s">
        <v>35</v>
      </c>
      <c r="C222" s="54" t="s">
        <v>191</v>
      </c>
      <c r="D222" s="54"/>
      <c r="E222" s="26">
        <f>E223+E226</f>
        <v>362000</v>
      </c>
      <c r="F222" s="26">
        <f>F223+F226</f>
        <v>363000</v>
      </c>
    </row>
    <row r="223" spans="1:6" ht="15">
      <c r="A223" s="51" t="s">
        <v>96</v>
      </c>
      <c r="B223" s="54" t="s">
        <v>35</v>
      </c>
      <c r="C223" s="54" t="s">
        <v>192</v>
      </c>
      <c r="D223" s="5"/>
      <c r="E223" s="26">
        <f t="shared" si="45"/>
        <v>242000</v>
      </c>
      <c r="F223" s="26">
        <f t="shared" si="45"/>
        <v>243000</v>
      </c>
    </row>
    <row r="224" spans="1:6" ht="24">
      <c r="A224" s="44" t="s">
        <v>65</v>
      </c>
      <c r="B224" s="5" t="s">
        <v>35</v>
      </c>
      <c r="C224" s="5" t="s">
        <v>192</v>
      </c>
      <c r="D224" s="5" t="s">
        <v>57</v>
      </c>
      <c r="E224" s="28">
        <f t="shared" si="45"/>
        <v>242000</v>
      </c>
      <c r="F224" s="28">
        <f t="shared" si="45"/>
        <v>243000</v>
      </c>
    </row>
    <row r="225" spans="1:6" ht="24">
      <c r="A225" s="44" t="s">
        <v>66</v>
      </c>
      <c r="B225" s="5" t="s">
        <v>35</v>
      </c>
      <c r="C225" s="5" t="s">
        <v>192</v>
      </c>
      <c r="D225" s="5" t="s">
        <v>58</v>
      </c>
      <c r="E225" s="29">
        <v>242000</v>
      </c>
      <c r="F225" s="29">
        <v>243000</v>
      </c>
    </row>
    <row r="226" spans="1:6" ht="15">
      <c r="A226" s="51" t="s">
        <v>193</v>
      </c>
      <c r="B226" s="54" t="s">
        <v>35</v>
      </c>
      <c r="C226" s="54" t="s">
        <v>231</v>
      </c>
      <c r="D226" s="54"/>
      <c r="E226" s="26">
        <f aca="true" t="shared" si="46" ref="E226:F227">E227</f>
        <v>120000</v>
      </c>
      <c r="F226" s="26">
        <f t="shared" si="46"/>
        <v>120000</v>
      </c>
    </row>
    <row r="227" spans="1:6" ht="15">
      <c r="A227" s="46" t="s">
        <v>47</v>
      </c>
      <c r="B227" s="5" t="s">
        <v>35</v>
      </c>
      <c r="C227" s="5" t="s">
        <v>231</v>
      </c>
      <c r="D227" s="5" t="s">
        <v>59</v>
      </c>
      <c r="E227" s="28">
        <f t="shared" si="46"/>
        <v>120000</v>
      </c>
      <c r="F227" s="28">
        <f t="shared" si="46"/>
        <v>120000</v>
      </c>
    </row>
    <row r="228" spans="1:6" ht="36">
      <c r="A228" s="6" t="s">
        <v>70</v>
      </c>
      <c r="B228" s="5" t="s">
        <v>35</v>
      </c>
      <c r="C228" s="5" t="s">
        <v>231</v>
      </c>
      <c r="D228" s="5" t="s">
        <v>48</v>
      </c>
      <c r="E228" s="29">
        <v>120000</v>
      </c>
      <c r="F228" s="29">
        <v>120000</v>
      </c>
    </row>
    <row r="229" spans="1:6" ht="15">
      <c r="A229" s="1" t="s">
        <v>36</v>
      </c>
      <c r="B229" s="3" t="s">
        <v>37</v>
      </c>
      <c r="C229" s="9"/>
      <c r="D229" s="9"/>
      <c r="E229" s="25">
        <f aca="true" t="shared" si="47" ref="E229:F230">E230</f>
        <v>14017092</v>
      </c>
      <c r="F229" s="25">
        <f t="shared" si="47"/>
        <v>12523092</v>
      </c>
    </row>
    <row r="230" spans="1:6" ht="15">
      <c r="A230" s="38" t="s">
        <v>38</v>
      </c>
      <c r="B230" s="13" t="s">
        <v>39</v>
      </c>
      <c r="C230" s="8"/>
      <c r="D230" s="8"/>
      <c r="E230" s="32">
        <f t="shared" si="47"/>
        <v>14017092</v>
      </c>
      <c r="F230" s="32">
        <f t="shared" si="47"/>
        <v>12523092</v>
      </c>
    </row>
    <row r="231" spans="1:6" ht="24">
      <c r="A231" s="30" t="s">
        <v>195</v>
      </c>
      <c r="B231" s="54" t="s">
        <v>39</v>
      </c>
      <c r="C231" s="54" t="s">
        <v>194</v>
      </c>
      <c r="D231" s="5"/>
      <c r="E231" s="26">
        <f>E232</f>
        <v>14017092</v>
      </c>
      <c r="F231" s="26">
        <f>F232</f>
        <v>12523092</v>
      </c>
    </row>
    <row r="232" spans="1:6" ht="23.25" customHeight="1">
      <c r="A232" s="51" t="s">
        <v>278</v>
      </c>
      <c r="B232" s="54" t="s">
        <v>39</v>
      </c>
      <c r="C232" s="54" t="s">
        <v>276</v>
      </c>
      <c r="D232" s="5"/>
      <c r="E232" s="26">
        <f>E233+E240+E243</f>
        <v>14017092</v>
      </c>
      <c r="F232" s="26">
        <f>F233+F240+F243</f>
        <v>12523092</v>
      </c>
    </row>
    <row r="233" spans="1:6" ht="23.25" customHeight="1">
      <c r="A233" s="51" t="s">
        <v>81</v>
      </c>
      <c r="B233" s="54" t="s">
        <v>39</v>
      </c>
      <c r="C233" s="54" t="s">
        <v>280</v>
      </c>
      <c r="D233" s="54"/>
      <c r="E233" s="26">
        <f>E234+E236+E238</f>
        <v>8562092</v>
      </c>
      <c r="F233" s="26">
        <f>F234+F236+F238</f>
        <v>8403092</v>
      </c>
    </row>
    <row r="234" spans="1:6" ht="23.25" customHeight="1">
      <c r="A234" s="6" t="s">
        <v>82</v>
      </c>
      <c r="B234" s="5" t="s">
        <v>39</v>
      </c>
      <c r="C234" s="5" t="s">
        <v>280</v>
      </c>
      <c r="D234" s="5" t="s">
        <v>54</v>
      </c>
      <c r="E234" s="28">
        <f aca="true" t="shared" si="48" ref="E234:F234">E235</f>
        <v>6799092</v>
      </c>
      <c r="F234" s="28">
        <f t="shared" si="48"/>
        <v>6799092</v>
      </c>
    </row>
    <row r="235" spans="1:6" ht="23.25" customHeight="1">
      <c r="A235" s="6" t="s">
        <v>83</v>
      </c>
      <c r="B235" s="5" t="s">
        <v>39</v>
      </c>
      <c r="C235" s="5" t="s">
        <v>280</v>
      </c>
      <c r="D235" s="5" t="s">
        <v>84</v>
      </c>
      <c r="E235" s="29">
        <v>6799092</v>
      </c>
      <c r="F235" s="29">
        <v>6799092</v>
      </c>
    </row>
    <row r="236" spans="1:6" ht="23.25" customHeight="1">
      <c r="A236" s="44" t="s">
        <v>65</v>
      </c>
      <c r="B236" s="5" t="s">
        <v>39</v>
      </c>
      <c r="C236" s="5" t="s">
        <v>280</v>
      </c>
      <c r="D236" s="5" t="s">
        <v>57</v>
      </c>
      <c r="E236" s="28">
        <f>E237</f>
        <v>1756000</v>
      </c>
      <c r="F236" s="28">
        <f>F237</f>
        <v>1596000</v>
      </c>
    </row>
    <row r="237" spans="1:6" ht="23.25" customHeight="1">
      <c r="A237" s="44" t="s">
        <v>66</v>
      </c>
      <c r="B237" s="5" t="s">
        <v>39</v>
      </c>
      <c r="C237" s="5" t="s">
        <v>280</v>
      </c>
      <c r="D237" s="5" t="s">
        <v>58</v>
      </c>
      <c r="E237" s="29">
        <v>1756000</v>
      </c>
      <c r="F237" s="29">
        <v>1596000</v>
      </c>
    </row>
    <row r="238" spans="1:6" ht="23.25" customHeight="1">
      <c r="A238" s="46" t="s">
        <v>47</v>
      </c>
      <c r="B238" s="5" t="s">
        <v>39</v>
      </c>
      <c r="C238" s="5" t="s">
        <v>280</v>
      </c>
      <c r="D238" s="4" t="s">
        <v>59</v>
      </c>
      <c r="E238" s="28">
        <f aca="true" t="shared" si="49" ref="E238:F238">E239</f>
        <v>7000</v>
      </c>
      <c r="F238" s="28">
        <f t="shared" si="49"/>
        <v>8000</v>
      </c>
    </row>
    <row r="239" spans="1:6" ht="23.25" customHeight="1">
      <c r="A239" s="46" t="s">
        <v>67</v>
      </c>
      <c r="B239" s="5" t="s">
        <v>39</v>
      </c>
      <c r="C239" s="5" t="s">
        <v>280</v>
      </c>
      <c r="D239" s="4" t="s">
        <v>60</v>
      </c>
      <c r="E239" s="29">
        <v>7000</v>
      </c>
      <c r="F239" s="29">
        <v>8000</v>
      </c>
    </row>
    <row r="240" spans="1:6" ht="16.5" customHeight="1">
      <c r="A240" s="51" t="s">
        <v>92</v>
      </c>
      <c r="B240" s="54" t="s">
        <v>39</v>
      </c>
      <c r="C240" s="54" t="s">
        <v>277</v>
      </c>
      <c r="D240" s="5"/>
      <c r="E240" s="26">
        <f aca="true" t="shared" si="50" ref="E240:F241">E241</f>
        <v>4655000</v>
      </c>
      <c r="F240" s="26">
        <f t="shared" si="50"/>
        <v>3170000</v>
      </c>
    </row>
    <row r="241" spans="1:6" ht="24">
      <c r="A241" s="44" t="s">
        <v>65</v>
      </c>
      <c r="B241" s="5" t="s">
        <v>39</v>
      </c>
      <c r="C241" s="5" t="s">
        <v>277</v>
      </c>
      <c r="D241" s="5" t="s">
        <v>57</v>
      </c>
      <c r="E241" s="28">
        <f t="shared" si="50"/>
        <v>4655000</v>
      </c>
      <c r="F241" s="28">
        <f t="shared" si="50"/>
        <v>3170000</v>
      </c>
    </row>
    <row r="242" spans="1:6" ht="24">
      <c r="A242" s="44" t="s">
        <v>66</v>
      </c>
      <c r="B242" s="5" t="s">
        <v>39</v>
      </c>
      <c r="C242" s="5" t="s">
        <v>277</v>
      </c>
      <c r="D242" s="5" t="s">
        <v>58</v>
      </c>
      <c r="E242" s="29">
        <v>4655000</v>
      </c>
      <c r="F242" s="29">
        <v>3170000</v>
      </c>
    </row>
    <row r="243" spans="1:6" ht="24">
      <c r="A243" s="51" t="s">
        <v>93</v>
      </c>
      <c r="B243" s="54" t="s">
        <v>39</v>
      </c>
      <c r="C243" s="54" t="s">
        <v>279</v>
      </c>
      <c r="D243" s="5"/>
      <c r="E243" s="26">
        <f aca="true" t="shared" si="51" ref="E243:F243">E244</f>
        <v>800000</v>
      </c>
      <c r="F243" s="26">
        <f t="shared" si="51"/>
        <v>950000</v>
      </c>
    </row>
    <row r="244" spans="1:6" ht="24">
      <c r="A244" s="44" t="s">
        <v>65</v>
      </c>
      <c r="B244" s="5" t="s">
        <v>39</v>
      </c>
      <c r="C244" s="5" t="s">
        <v>279</v>
      </c>
      <c r="D244" s="5" t="s">
        <v>57</v>
      </c>
      <c r="E244" s="28">
        <f>E245</f>
        <v>800000</v>
      </c>
      <c r="F244" s="28">
        <f>F245</f>
        <v>950000</v>
      </c>
    </row>
    <row r="245" spans="1:6" ht="24">
      <c r="A245" s="44" t="s">
        <v>66</v>
      </c>
      <c r="B245" s="5" t="s">
        <v>39</v>
      </c>
      <c r="C245" s="5" t="s">
        <v>279</v>
      </c>
      <c r="D245" s="5" t="s">
        <v>58</v>
      </c>
      <c r="E245" s="29">
        <v>800000</v>
      </c>
      <c r="F245" s="29">
        <v>950000</v>
      </c>
    </row>
    <row r="246" spans="1:6" ht="15">
      <c r="A246" s="1" t="s">
        <v>40</v>
      </c>
      <c r="B246" s="3" t="s">
        <v>41</v>
      </c>
      <c r="C246" s="9"/>
      <c r="D246" s="9"/>
      <c r="E246" s="25">
        <f>E247</f>
        <v>12526000</v>
      </c>
      <c r="F246" s="25">
        <f>F247</f>
        <v>12528000</v>
      </c>
    </row>
    <row r="247" spans="1:6" ht="15">
      <c r="A247" s="39" t="s">
        <v>42</v>
      </c>
      <c r="B247" s="8" t="s">
        <v>43</v>
      </c>
      <c r="C247" s="8"/>
      <c r="D247" s="8"/>
      <c r="E247" s="32">
        <f>E248+E269+E274</f>
        <v>12526000</v>
      </c>
      <c r="F247" s="32">
        <f>F248+F269+F274</f>
        <v>12528000</v>
      </c>
    </row>
    <row r="248" spans="1:6" ht="24">
      <c r="A248" s="30" t="s">
        <v>75</v>
      </c>
      <c r="B248" s="54" t="s">
        <v>43</v>
      </c>
      <c r="C248" s="54" t="s">
        <v>197</v>
      </c>
      <c r="D248" s="5"/>
      <c r="E248" s="26">
        <f>E249+E259</f>
        <v>12446000</v>
      </c>
      <c r="F248" s="26">
        <f>F249+F259</f>
        <v>12448000</v>
      </c>
    </row>
    <row r="249" spans="1:6" ht="36">
      <c r="A249" s="30" t="s">
        <v>196</v>
      </c>
      <c r="B249" s="54" t="s">
        <v>43</v>
      </c>
      <c r="C249" s="54" t="s">
        <v>198</v>
      </c>
      <c r="D249" s="5"/>
      <c r="E249" s="26">
        <f>+E250</f>
        <v>227000</v>
      </c>
      <c r="F249" s="26">
        <f>+F250</f>
        <v>229000</v>
      </c>
    </row>
    <row r="250" spans="1:6" ht="24">
      <c r="A250" s="14" t="s">
        <v>204</v>
      </c>
      <c r="B250" s="54" t="s">
        <v>43</v>
      </c>
      <c r="C250" s="54" t="s">
        <v>199</v>
      </c>
      <c r="D250" s="5"/>
      <c r="E250" s="26">
        <f>E251+E256</f>
        <v>227000</v>
      </c>
      <c r="F250" s="26">
        <f>F251+F256</f>
        <v>229000</v>
      </c>
    </row>
    <row r="251" spans="1:6" ht="27" customHeight="1">
      <c r="A251" s="14" t="s">
        <v>281</v>
      </c>
      <c r="B251" s="54" t="s">
        <v>43</v>
      </c>
      <c r="C251" s="54" t="s">
        <v>305</v>
      </c>
      <c r="D251" s="5"/>
      <c r="E251" s="26">
        <f>E252+E254</f>
        <v>28000</v>
      </c>
      <c r="F251" s="26">
        <f>F252+F254</f>
        <v>30000</v>
      </c>
    </row>
    <row r="252" spans="1:6" ht="24">
      <c r="A252" s="44" t="s">
        <v>65</v>
      </c>
      <c r="B252" s="5" t="s">
        <v>43</v>
      </c>
      <c r="C252" s="5" t="s">
        <v>305</v>
      </c>
      <c r="D252" s="5" t="s">
        <v>57</v>
      </c>
      <c r="E252" s="28">
        <f aca="true" t="shared" si="52" ref="E252:F252">E253</f>
        <v>5000</v>
      </c>
      <c r="F252" s="28">
        <f t="shared" si="52"/>
        <v>7000</v>
      </c>
    </row>
    <row r="253" spans="1:6" ht="24">
      <c r="A253" s="44" t="s">
        <v>66</v>
      </c>
      <c r="B253" s="5" t="s">
        <v>43</v>
      </c>
      <c r="C253" s="5" t="s">
        <v>305</v>
      </c>
      <c r="D253" s="5" t="s">
        <v>58</v>
      </c>
      <c r="E253" s="29">
        <v>5000</v>
      </c>
      <c r="F253" s="29">
        <v>7000</v>
      </c>
    </row>
    <row r="254" spans="1:6" ht="15">
      <c r="A254" s="49" t="s">
        <v>101</v>
      </c>
      <c r="B254" s="5" t="s">
        <v>43</v>
      </c>
      <c r="C254" s="5" t="s">
        <v>305</v>
      </c>
      <c r="D254" s="5" t="s">
        <v>100</v>
      </c>
      <c r="E254" s="28">
        <f>E255</f>
        <v>23000</v>
      </c>
      <c r="F254" s="28">
        <f>F255</f>
        <v>23000</v>
      </c>
    </row>
    <row r="255" spans="1:6" ht="15">
      <c r="A255" s="49" t="s">
        <v>102</v>
      </c>
      <c r="B255" s="5" t="s">
        <v>43</v>
      </c>
      <c r="C255" s="5" t="s">
        <v>305</v>
      </c>
      <c r="D255" s="5" t="s">
        <v>99</v>
      </c>
      <c r="E255" s="29">
        <v>23000</v>
      </c>
      <c r="F255" s="29">
        <v>23000</v>
      </c>
    </row>
    <row r="256" spans="1:6" ht="24">
      <c r="A256" s="14" t="s">
        <v>205</v>
      </c>
      <c r="B256" s="54" t="s">
        <v>43</v>
      </c>
      <c r="C256" s="54" t="s">
        <v>306</v>
      </c>
      <c r="D256" s="54"/>
      <c r="E256" s="26">
        <f>E257</f>
        <v>199000</v>
      </c>
      <c r="F256" s="26">
        <f>F257</f>
        <v>199000</v>
      </c>
    </row>
    <row r="257" spans="1:6" ht="24">
      <c r="A257" s="44" t="s">
        <v>65</v>
      </c>
      <c r="B257" s="5" t="s">
        <v>43</v>
      </c>
      <c r="C257" s="5" t="s">
        <v>306</v>
      </c>
      <c r="D257" s="5" t="s">
        <v>57</v>
      </c>
      <c r="E257" s="28">
        <f aca="true" t="shared" si="53" ref="E257:F257">E258</f>
        <v>199000</v>
      </c>
      <c r="F257" s="28">
        <f t="shared" si="53"/>
        <v>199000</v>
      </c>
    </row>
    <row r="258" spans="1:6" ht="24">
      <c r="A258" s="44" t="s">
        <v>66</v>
      </c>
      <c r="B258" s="5" t="s">
        <v>43</v>
      </c>
      <c r="C258" s="5" t="s">
        <v>306</v>
      </c>
      <c r="D258" s="5" t="s">
        <v>58</v>
      </c>
      <c r="E258" s="29">
        <v>199000</v>
      </c>
      <c r="F258" s="29">
        <v>199000</v>
      </c>
    </row>
    <row r="259" spans="1:6" ht="24">
      <c r="A259" s="30" t="s">
        <v>200</v>
      </c>
      <c r="B259" s="54" t="s">
        <v>43</v>
      </c>
      <c r="C259" s="54" t="s">
        <v>201</v>
      </c>
      <c r="D259" s="5"/>
      <c r="E259" s="26">
        <f>E260</f>
        <v>12219000</v>
      </c>
      <c r="F259" s="26">
        <f>F260</f>
        <v>12219000</v>
      </c>
    </row>
    <row r="260" spans="1:6" ht="24">
      <c r="A260" s="52" t="s">
        <v>202</v>
      </c>
      <c r="B260" s="54" t="s">
        <v>43</v>
      </c>
      <c r="C260" s="54" t="s">
        <v>234</v>
      </c>
      <c r="D260" s="5"/>
      <c r="E260" s="26">
        <f>E261+E266</f>
        <v>12219000</v>
      </c>
      <c r="F260" s="26">
        <f>F261+F266</f>
        <v>12219000</v>
      </c>
    </row>
    <row r="261" spans="1:6" ht="15">
      <c r="A261" s="14" t="s">
        <v>203</v>
      </c>
      <c r="B261" s="54" t="s">
        <v>43</v>
      </c>
      <c r="C261" s="54" t="s">
        <v>307</v>
      </c>
      <c r="D261" s="5"/>
      <c r="E261" s="26">
        <f>E262+E264</f>
        <v>219000</v>
      </c>
      <c r="F261" s="26">
        <f>F262+F264</f>
        <v>219000</v>
      </c>
    </row>
    <row r="262" spans="1:6" ht="24">
      <c r="A262" s="44" t="s">
        <v>65</v>
      </c>
      <c r="B262" s="5" t="s">
        <v>43</v>
      </c>
      <c r="C262" s="5" t="s">
        <v>307</v>
      </c>
      <c r="D262" s="5" t="s">
        <v>57</v>
      </c>
      <c r="E262" s="28">
        <f aca="true" t="shared" si="54" ref="E262:F262">E263</f>
        <v>84000</v>
      </c>
      <c r="F262" s="28">
        <f t="shared" si="54"/>
        <v>84000</v>
      </c>
    </row>
    <row r="263" spans="1:6" ht="24">
      <c r="A263" s="44" t="s">
        <v>66</v>
      </c>
      <c r="B263" s="5" t="s">
        <v>43</v>
      </c>
      <c r="C263" s="5" t="s">
        <v>307</v>
      </c>
      <c r="D263" s="5" t="s">
        <v>58</v>
      </c>
      <c r="E263" s="29">
        <v>84000</v>
      </c>
      <c r="F263" s="29">
        <v>84000</v>
      </c>
    </row>
    <row r="264" spans="1:6" ht="15">
      <c r="A264" s="49" t="s">
        <v>101</v>
      </c>
      <c r="B264" s="5" t="s">
        <v>43</v>
      </c>
      <c r="C264" s="5" t="s">
        <v>307</v>
      </c>
      <c r="D264" s="5" t="s">
        <v>100</v>
      </c>
      <c r="E264" s="28">
        <f aca="true" t="shared" si="55" ref="E264:F264">E265</f>
        <v>135000</v>
      </c>
      <c r="F264" s="28">
        <f t="shared" si="55"/>
        <v>135000</v>
      </c>
    </row>
    <row r="265" spans="1:6" ht="15">
      <c r="A265" s="49" t="s">
        <v>102</v>
      </c>
      <c r="B265" s="5" t="s">
        <v>43</v>
      </c>
      <c r="C265" s="5" t="s">
        <v>307</v>
      </c>
      <c r="D265" s="5" t="s">
        <v>99</v>
      </c>
      <c r="E265" s="29">
        <v>135000</v>
      </c>
      <c r="F265" s="29">
        <v>135000</v>
      </c>
    </row>
    <row r="266" spans="1:6" ht="15">
      <c r="A266" s="52" t="s">
        <v>214</v>
      </c>
      <c r="B266" s="54" t="s">
        <v>43</v>
      </c>
      <c r="C266" s="54" t="s">
        <v>308</v>
      </c>
      <c r="D266" s="54"/>
      <c r="E266" s="26">
        <f aca="true" t="shared" si="56" ref="E266:F267">E267</f>
        <v>12000000</v>
      </c>
      <c r="F266" s="26">
        <f t="shared" si="56"/>
        <v>12000000</v>
      </c>
    </row>
    <row r="267" spans="1:6" ht="24">
      <c r="A267" s="44" t="s">
        <v>65</v>
      </c>
      <c r="B267" s="5" t="s">
        <v>43</v>
      </c>
      <c r="C267" s="5" t="s">
        <v>308</v>
      </c>
      <c r="D267" s="5" t="s">
        <v>57</v>
      </c>
      <c r="E267" s="28">
        <f t="shared" si="56"/>
        <v>12000000</v>
      </c>
      <c r="F267" s="28">
        <f t="shared" si="56"/>
        <v>12000000</v>
      </c>
    </row>
    <row r="268" spans="1:6" ht="24">
      <c r="A268" s="44" t="s">
        <v>66</v>
      </c>
      <c r="B268" s="5" t="s">
        <v>43</v>
      </c>
      <c r="C268" s="5" t="s">
        <v>308</v>
      </c>
      <c r="D268" s="5" t="s">
        <v>58</v>
      </c>
      <c r="E268" s="29">
        <v>12000000</v>
      </c>
      <c r="F268" s="29">
        <v>12000000</v>
      </c>
    </row>
    <row r="269" spans="1:6" ht="24">
      <c r="A269" s="30" t="s">
        <v>290</v>
      </c>
      <c r="B269" s="53" t="s">
        <v>43</v>
      </c>
      <c r="C269" s="53" t="s">
        <v>179</v>
      </c>
      <c r="D269" s="53"/>
      <c r="E269" s="26">
        <f aca="true" t="shared" si="57" ref="E269:F272">E270</f>
        <v>5000</v>
      </c>
      <c r="F269" s="26">
        <f t="shared" si="57"/>
        <v>5000</v>
      </c>
    </row>
    <row r="270" spans="1:6" ht="24">
      <c r="A270" s="52" t="s">
        <v>292</v>
      </c>
      <c r="B270" s="53" t="s">
        <v>43</v>
      </c>
      <c r="C270" s="53" t="s">
        <v>294</v>
      </c>
      <c r="D270" s="53"/>
      <c r="E270" s="26">
        <f t="shared" si="57"/>
        <v>5000</v>
      </c>
      <c r="F270" s="26">
        <f t="shared" si="57"/>
        <v>5000</v>
      </c>
    </row>
    <row r="271" spans="1:6" ht="15">
      <c r="A271" s="52" t="s">
        <v>301</v>
      </c>
      <c r="B271" s="53" t="s">
        <v>43</v>
      </c>
      <c r="C271" s="53" t="s">
        <v>298</v>
      </c>
      <c r="D271" s="53"/>
      <c r="E271" s="26">
        <f t="shared" si="57"/>
        <v>5000</v>
      </c>
      <c r="F271" s="26">
        <f t="shared" si="57"/>
        <v>5000</v>
      </c>
    </row>
    <row r="272" spans="1:6" ht="15">
      <c r="A272" s="75" t="s">
        <v>101</v>
      </c>
      <c r="B272" s="4" t="s">
        <v>43</v>
      </c>
      <c r="C272" s="4" t="s">
        <v>298</v>
      </c>
      <c r="D272" s="5" t="s">
        <v>100</v>
      </c>
      <c r="E272" s="28">
        <f t="shared" si="57"/>
        <v>5000</v>
      </c>
      <c r="F272" s="28">
        <f t="shared" si="57"/>
        <v>5000</v>
      </c>
    </row>
    <row r="273" spans="1:6" ht="15">
      <c r="A273" s="75" t="s">
        <v>102</v>
      </c>
      <c r="B273" s="4" t="s">
        <v>43</v>
      </c>
      <c r="C273" s="4" t="s">
        <v>298</v>
      </c>
      <c r="D273" s="5" t="s">
        <v>99</v>
      </c>
      <c r="E273" s="29">
        <v>5000</v>
      </c>
      <c r="F273" s="29">
        <v>5000</v>
      </c>
    </row>
    <row r="274" spans="1:6" ht="84">
      <c r="A274" s="30" t="s">
        <v>49</v>
      </c>
      <c r="B274" s="54" t="s">
        <v>43</v>
      </c>
      <c r="C274" s="54" t="s">
        <v>206</v>
      </c>
      <c r="D274" s="5"/>
      <c r="E274" s="28">
        <f aca="true" t="shared" si="58" ref="E274:F276">E275</f>
        <v>75000</v>
      </c>
      <c r="F274" s="28">
        <f t="shared" si="58"/>
        <v>75000</v>
      </c>
    </row>
    <row r="275" spans="1:6" ht="84">
      <c r="A275" s="62" t="s">
        <v>207</v>
      </c>
      <c r="B275" s="54" t="s">
        <v>43</v>
      </c>
      <c r="C275" s="54" t="s">
        <v>232</v>
      </c>
      <c r="D275" s="5"/>
      <c r="E275" s="28">
        <f t="shared" si="58"/>
        <v>75000</v>
      </c>
      <c r="F275" s="28">
        <f t="shared" si="58"/>
        <v>75000</v>
      </c>
    </row>
    <row r="276" spans="1:6" ht="15">
      <c r="A276" s="44" t="s">
        <v>47</v>
      </c>
      <c r="B276" s="5" t="s">
        <v>43</v>
      </c>
      <c r="C276" s="5" t="s">
        <v>232</v>
      </c>
      <c r="D276" s="5" t="s">
        <v>126</v>
      </c>
      <c r="E276" s="28">
        <f t="shared" si="58"/>
        <v>75000</v>
      </c>
      <c r="F276" s="28">
        <f t="shared" si="58"/>
        <v>75000</v>
      </c>
    </row>
    <row r="277" spans="1:6" ht="15">
      <c r="A277" s="44" t="s">
        <v>128</v>
      </c>
      <c r="B277" s="5" t="s">
        <v>43</v>
      </c>
      <c r="C277" s="5" t="s">
        <v>232</v>
      </c>
      <c r="D277" s="5" t="s">
        <v>127</v>
      </c>
      <c r="E277" s="29">
        <v>75000</v>
      </c>
      <c r="F277" s="29">
        <v>75000</v>
      </c>
    </row>
    <row r="278" spans="1:6" ht="15">
      <c r="A278" s="1" t="s">
        <v>44</v>
      </c>
      <c r="B278" s="3" t="s">
        <v>45</v>
      </c>
      <c r="C278" s="9"/>
      <c r="D278" s="9"/>
      <c r="E278" s="25">
        <f aca="true" t="shared" si="59" ref="E278:F280">E279</f>
        <v>6974642</v>
      </c>
      <c r="F278" s="25">
        <f t="shared" si="59"/>
        <v>6834642</v>
      </c>
    </row>
    <row r="279" spans="1:6" ht="15">
      <c r="A279" s="38" t="s">
        <v>97</v>
      </c>
      <c r="B279" s="13" t="s">
        <v>46</v>
      </c>
      <c r="C279" s="8"/>
      <c r="D279" s="8"/>
      <c r="E279" s="32">
        <f t="shared" si="59"/>
        <v>6974642</v>
      </c>
      <c r="F279" s="32">
        <f t="shared" si="59"/>
        <v>6834642</v>
      </c>
    </row>
    <row r="280" spans="1:6" ht="36">
      <c r="A280" s="30" t="s">
        <v>76</v>
      </c>
      <c r="B280" s="54" t="s">
        <v>46</v>
      </c>
      <c r="C280" s="54" t="s">
        <v>208</v>
      </c>
      <c r="D280" s="5"/>
      <c r="E280" s="26">
        <f t="shared" si="59"/>
        <v>6974642</v>
      </c>
      <c r="F280" s="26">
        <f t="shared" si="59"/>
        <v>6834642</v>
      </c>
    </row>
    <row r="281" spans="1:6" ht="36">
      <c r="A281" s="63" t="s">
        <v>282</v>
      </c>
      <c r="B281" s="54" t="s">
        <v>46</v>
      </c>
      <c r="C281" s="54" t="s">
        <v>209</v>
      </c>
      <c r="D281" s="5"/>
      <c r="E281" s="26">
        <f>+E292+E289+E282</f>
        <v>6974642</v>
      </c>
      <c r="F281" s="26">
        <f>+F292+F289+F282</f>
        <v>6834642</v>
      </c>
    </row>
    <row r="282" spans="1:6" ht="24">
      <c r="A282" s="51" t="s">
        <v>81</v>
      </c>
      <c r="B282" s="54" t="s">
        <v>46</v>
      </c>
      <c r="C282" s="54" t="s">
        <v>212</v>
      </c>
      <c r="D282" s="54"/>
      <c r="E282" s="26">
        <f>E283+E285+E287</f>
        <v>4052642</v>
      </c>
      <c r="F282" s="26">
        <f>F283+F285+F287</f>
        <v>4052642</v>
      </c>
    </row>
    <row r="283" spans="1:6" ht="48">
      <c r="A283" s="6" t="s">
        <v>82</v>
      </c>
      <c r="B283" s="5" t="s">
        <v>46</v>
      </c>
      <c r="C283" s="5" t="s">
        <v>212</v>
      </c>
      <c r="D283" s="5" t="s">
        <v>54</v>
      </c>
      <c r="E283" s="28">
        <f>E284</f>
        <v>3342642</v>
      </c>
      <c r="F283" s="28">
        <f>F284</f>
        <v>3342642</v>
      </c>
    </row>
    <row r="284" spans="1:6" ht="15">
      <c r="A284" s="6" t="s">
        <v>83</v>
      </c>
      <c r="B284" s="5" t="s">
        <v>46</v>
      </c>
      <c r="C284" s="5" t="s">
        <v>212</v>
      </c>
      <c r="D284" s="5" t="s">
        <v>84</v>
      </c>
      <c r="E284" s="29">
        <v>3342642</v>
      </c>
      <c r="F284" s="29">
        <v>3342642</v>
      </c>
    </row>
    <row r="285" spans="1:6" ht="24">
      <c r="A285" s="44" t="s">
        <v>65</v>
      </c>
      <c r="B285" s="5" t="s">
        <v>46</v>
      </c>
      <c r="C285" s="5" t="s">
        <v>212</v>
      </c>
      <c r="D285" s="5" t="s">
        <v>57</v>
      </c>
      <c r="E285" s="64">
        <f>E286</f>
        <v>700000</v>
      </c>
      <c r="F285" s="64">
        <f>F286</f>
        <v>700000</v>
      </c>
    </row>
    <row r="286" spans="1:6" ht="24">
      <c r="A286" s="44" t="s">
        <v>66</v>
      </c>
      <c r="B286" s="5" t="s">
        <v>46</v>
      </c>
      <c r="C286" s="5" t="s">
        <v>212</v>
      </c>
      <c r="D286" s="5" t="s">
        <v>58</v>
      </c>
      <c r="E286" s="29">
        <v>700000</v>
      </c>
      <c r="F286" s="29">
        <v>700000</v>
      </c>
    </row>
    <row r="287" spans="1:6" ht="15">
      <c r="A287" s="44" t="s">
        <v>47</v>
      </c>
      <c r="B287" s="5" t="s">
        <v>46</v>
      </c>
      <c r="C287" s="5" t="s">
        <v>212</v>
      </c>
      <c r="D287" s="5">
        <v>800</v>
      </c>
      <c r="E287" s="64">
        <f>E288</f>
        <v>10000</v>
      </c>
      <c r="F287" s="64">
        <f>F288</f>
        <v>10000</v>
      </c>
    </row>
    <row r="288" spans="1:6" ht="15">
      <c r="A288" s="44" t="s">
        <v>67</v>
      </c>
      <c r="B288" s="5" t="s">
        <v>46</v>
      </c>
      <c r="C288" s="5" t="s">
        <v>212</v>
      </c>
      <c r="D288" s="5" t="s">
        <v>60</v>
      </c>
      <c r="E288" s="29">
        <v>10000</v>
      </c>
      <c r="F288" s="29">
        <v>10000</v>
      </c>
    </row>
    <row r="289" spans="1:6" s="21" customFormat="1" ht="15">
      <c r="A289" s="52" t="s">
        <v>284</v>
      </c>
      <c r="B289" s="54" t="s">
        <v>46</v>
      </c>
      <c r="C289" s="54" t="s">
        <v>283</v>
      </c>
      <c r="D289" s="54"/>
      <c r="E289" s="26">
        <f>E290</f>
        <v>422000</v>
      </c>
      <c r="F289" s="26">
        <f>F290</f>
        <v>432000</v>
      </c>
    </row>
    <row r="290" spans="1:6" ht="24">
      <c r="A290" s="44" t="s">
        <v>65</v>
      </c>
      <c r="B290" s="5" t="s">
        <v>46</v>
      </c>
      <c r="C290" s="5" t="s">
        <v>283</v>
      </c>
      <c r="D290" s="5" t="s">
        <v>57</v>
      </c>
      <c r="E290" s="28">
        <f aca="true" t="shared" si="60" ref="E290:F293">E291</f>
        <v>422000</v>
      </c>
      <c r="F290" s="28">
        <f t="shared" si="60"/>
        <v>432000</v>
      </c>
    </row>
    <row r="291" spans="1:6" ht="24">
      <c r="A291" s="44" t="s">
        <v>66</v>
      </c>
      <c r="B291" s="5" t="s">
        <v>46</v>
      </c>
      <c r="C291" s="5" t="s">
        <v>283</v>
      </c>
      <c r="D291" s="5" t="s">
        <v>58</v>
      </c>
      <c r="E291" s="29">
        <v>422000</v>
      </c>
      <c r="F291" s="29">
        <v>432000</v>
      </c>
    </row>
    <row r="292" spans="1:6" ht="24">
      <c r="A292" s="51" t="s">
        <v>238</v>
      </c>
      <c r="B292" s="54" t="s">
        <v>46</v>
      </c>
      <c r="C292" s="54" t="s">
        <v>211</v>
      </c>
      <c r="D292" s="5"/>
      <c r="E292" s="26">
        <f t="shared" si="60"/>
        <v>2500000</v>
      </c>
      <c r="F292" s="26">
        <f t="shared" si="60"/>
        <v>2350000</v>
      </c>
    </row>
    <row r="293" spans="1:6" ht="24">
      <c r="A293" s="44" t="s">
        <v>65</v>
      </c>
      <c r="B293" s="5" t="s">
        <v>46</v>
      </c>
      <c r="C293" s="5" t="s">
        <v>211</v>
      </c>
      <c r="D293" s="5" t="s">
        <v>57</v>
      </c>
      <c r="E293" s="28">
        <f t="shared" si="60"/>
        <v>2500000</v>
      </c>
      <c r="F293" s="28">
        <f t="shared" si="60"/>
        <v>2350000</v>
      </c>
    </row>
    <row r="294" spans="1:6" ht="24">
      <c r="A294" s="44" t="s">
        <v>66</v>
      </c>
      <c r="B294" s="5" t="s">
        <v>46</v>
      </c>
      <c r="C294" s="5" t="s">
        <v>211</v>
      </c>
      <c r="D294" s="5" t="s">
        <v>58</v>
      </c>
      <c r="E294" s="29">
        <v>2500000</v>
      </c>
      <c r="F294" s="29">
        <v>2350000</v>
      </c>
    </row>
    <row r="296" spans="5:6" ht="15">
      <c r="E296" s="19"/>
      <c r="F296" s="19"/>
    </row>
    <row r="297" spans="5:6" ht="15">
      <c r="E297" s="19"/>
      <c r="F297" s="19"/>
    </row>
    <row r="298" spans="5:6" ht="15">
      <c r="E298" s="19"/>
      <c r="F298" s="19"/>
    </row>
    <row r="299" spans="5:6" ht="15">
      <c r="E299" s="19"/>
      <c r="F299" s="19"/>
    </row>
    <row r="300" spans="5:6" ht="15">
      <c r="E300" s="19"/>
      <c r="F300" s="19"/>
    </row>
    <row r="301" spans="5:6" ht="15">
      <c r="E301" s="19"/>
      <c r="F301" s="19"/>
    </row>
    <row r="302" spans="5:6" ht="15">
      <c r="E302" s="19"/>
      <c r="F302" s="19"/>
    </row>
    <row r="303" spans="5:6" ht="15">
      <c r="E303" s="19"/>
      <c r="F303" s="19"/>
    </row>
    <row r="304" spans="5:6" ht="15">
      <c r="E304" s="19"/>
      <c r="F304" s="19"/>
    </row>
    <row r="305" spans="5:6" ht="15">
      <c r="E305" s="19"/>
      <c r="F305" s="19"/>
    </row>
    <row r="306" spans="5:6" ht="15">
      <c r="E306" s="19"/>
      <c r="F306" s="19"/>
    </row>
    <row r="307" spans="5:6" ht="15">
      <c r="E307" s="19"/>
      <c r="F307" s="19"/>
    </row>
    <row r="308" spans="5:6" ht="15">
      <c r="E308" s="19"/>
      <c r="F308" s="19"/>
    </row>
    <row r="309" spans="5:6" ht="15">
      <c r="E309" s="19"/>
      <c r="F309" s="19"/>
    </row>
    <row r="310" spans="5:6" ht="15">
      <c r="E310" s="19"/>
      <c r="F310" s="19"/>
    </row>
    <row r="311" spans="5:6" ht="15">
      <c r="E311" s="19"/>
      <c r="F311" s="19"/>
    </row>
    <row r="312" spans="5:6" ht="15">
      <c r="E312" s="19"/>
      <c r="F312" s="19"/>
    </row>
    <row r="313" spans="5:6" ht="15">
      <c r="E313" s="19"/>
      <c r="F313" s="19"/>
    </row>
    <row r="314" spans="5:6" ht="15">
      <c r="E314" s="19"/>
      <c r="F314" s="19"/>
    </row>
    <row r="315" spans="5:6" ht="15">
      <c r="E315" s="19"/>
      <c r="F315" s="19"/>
    </row>
    <row r="316" spans="5:6" ht="15">
      <c r="E316" s="19"/>
      <c r="F316" s="19"/>
    </row>
    <row r="317" spans="5:6" ht="15">
      <c r="E317" s="19"/>
      <c r="F317" s="19"/>
    </row>
    <row r="318" spans="5:6" ht="15">
      <c r="E318" s="19"/>
      <c r="F318" s="19"/>
    </row>
    <row r="319" spans="5:6" ht="15">
      <c r="E319" s="19"/>
      <c r="F319" s="19"/>
    </row>
    <row r="320" spans="5:6" ht="15">
      <c r="E320" s="19"/>
      <c r="F320" s="19"/>
    </row>
    <row r="321" spans="5:6" ht="15">
      <c r="E321" s="19"/>
      <c r="F321" s="19"/>
    </row>
    <row r="322" spans="5:6" ht="15">
      <c r="E322" s="19"/>
      <c r="F322" s="19"/>
    </row>
    <row r="323" spans="5:6" ht="15">
      <c r="E323" s="19"/>
      <c r="F323" s="19"/>
    </row>
    <row r="324" spans="5:6" ht="15">
      <c r="E324" s="19"/>
      <c r="F324" s="19"/>
    </row>
    <row r="325" spans="5:6" ht="15">
      <c r="E325" s="19"/>
      <c r="F325" s="19"/>
    </row>
    <row r="326" spans="5:6" ht="15">
      <c r="E326" s="19"/>
      <c r="F326" s="19"/>
    </row>
    <row r="327" spans="5:6" ht="15">
      <c r="E327" s="19"/>
      <c r="F327" s="19"/>
    </row>
    <row r="333" spans="5:6" ht="15">
      <c r="E333" s="19"/>
      <c r="F333" s="19"/>
    </row>
    <row r="338" spans="5:6" ht="15">
      <c r="E338" s="19"/>
      <c r="F338" s="19"/>
    </row>
    <row r="339" spans="5:6" ht="15">
      <c r="E339" s="19"/>
      <c r="F339" s="19"/>
    </row>
    <row r="340" spans="5:6" ht="15">
      <c r="E340" s="19"/>
      <c r="F340" s="19"/>
    </row>
    <row r="342" spans="5:6" ht="15">
      <c r="E342" s="19"/>
      <c r="F342" s="19"/>
    </row>
    <row r="343" spans="5:6" ht="15">
      <c r="E343" s="19"/>
      <c r="F343" s="19"/>
    </row>
    <row r="345" spans="5:6" ht="15">
      <c r="E345" s="19"/>
      <c r="F345" s="19"/>
    </row>
    <row r="346" spans="5:6" ht="15">
      <c r="E346" s="19"/>
      <c r="F346" s="19"/>
    </row>
    <row r="347" spans="5:6" ht="15">
      <c r="E347" s="19"/>
      <c r="F347" s="19"/>
    </row>
    <row r="353" spans="5:6" ht="15">
      <c r="E353" s="19"/>
      <c r="F353" s="19"/>
    </row>
    <row r="354" spans="5:6" ht="15">
      <c r="E354" s="19"/>
      <c r="F354" s="19"/>
    </row>
    <row r="356" spans="5:6" ht="15">
      <c r="E356" s="19"/>
      <c r="F356" s="19"/>
    </row>
    <row r="357" spans="5:6" ht="15">
      <c r="E357" s="19"/>
      <c r="F357" s="19"/>
    </row>
    <row r="360" spans="5:6" ht="15">
      <c r="E360" s="19"/>
      <c r="F360" s="19"/>
    </row>
    <row r="366" spans="5:6" ht="15">
      <c r="E366" s="19"/>
      <c r="F366" s="19"/>
    </row>
    <row r="367" spans="5:6" ht="15">
      <c r="E367" s="19"/>
      <c r="F367" s="19"/>
    </row>
    <row r="368" spans="5:6" ht="15">
      <c r="E368" s="19"/>
      <c r="F368" s="19"/>
    </row>
    <row r="369" spans="5:6" ht="15">
      <c r="E369" s="19"/>
      <c r="F369" s="19"/>
    </row>
    <row r="370" spans="5:6" ht="15">
      <c r="E370" s="19"/>
      <c r="F370" s="19"/>
    </row>
    <row r="371" spans="5:6" ht="15">
      <c r="E371" s="19"/>
      <c r="F371" s="19"/>
    </row>
    <row r="372" spans="5:6" ht="15">
      <c r="E372" s="19"/>
      <c r="F372" s="19"/>
    </row>
    <row r="373" spans="5:6" ht="15">
      <c r="E373" s="19"/>
      <c r="F373" s="19"/>
    </row>
    <row r="374" spans="5:6" ht="15">
      <c r="E374" s="19"/>
      <c r="F374" s="19"/>
    </row>
    <row r="375" spans="5:6" ht="15">
      <c r="E375" s="19"/>
      <c r="F375" s="19"/>
    </row>
    <row r="376" spans="5:6" ht="15">
      <c r="E376" s="19"/>
      <c r="F376" s="19"/>
    </row>
    <row r="377" spans="5:6" ht="15">
      <c r="E377" s="19"/>
      <c r="F377" s="19"/>
    </row>
    <row r="378" spans="5:6" ht="15">
      <c r="E378" s="19"/>
      <c r="F378" s="19"/>
    </row>
    <row r="392" spans="5:6" ht="15">
      <c r="E392" s="19"/>
      <c r="F392" s="19"/>
    </row>
    <row r="394" spans="5:6" ht="15">
      <c r="E394" s="19"/>
      <c r="F394" s="19"/>
    </row>
    <row r="395" spans="5:6" ht="15">
      <c r="E395" s="19"/>
      <c r="F395" s="19"/>
    </row>
    <row r="396" spans="5:6" ht="15">
      <c r="E396" s="19"/>
      <c r="F396" s="19"/>
    </row>
    <row r="397" spans="5:6" ht="15">
      <c r="E397" s="19"/>
      <c r="F397" s="19"/>
    </row>
    <row r="398" spans="5:6" ht="15">
      <c r="E398" s="19"/>
      <c r="F398" s="19"/>
    </row>
    <row r="399" spans="5:6" ht="15">
      <c r="E399" s="19"/>
      <c r="F399" s="19"/>
    </row>
    <row r="400" spans="5:6" ht="15">
      <c r="E400" s="19"/>
      <c r="F400" s="19"/>
    </row>
    <row r="401" spans="5:6" ht="15">
      <c r="E401" s="19"/>
      <c r="F401" s="19"/>
    </row>
    <row r="402" spans="5:6" ht="15">
      <c r="E402" s="19"/>
      <c r="F402" s="19"/>
    </row>
    <row r="403" spans="5:6" ht="15">
      <c r="E403" s="19"/>
      <c r="F403" s="19"/>
    </row>
    <row r="404" spans="5:6" ht="15">
      <c r="E404" s="19"/>
      <c r="F404" s="19"/>
    </row>
    <row r="405" spans="5:6" ht="15">
      <c r="E405" s="19"/>
      <c r="F405" s="19"/>
    </row>
    <row r="406" spans="5:6" ht="15">
      <c r="E406" s="19"/>
      <c r="F406" s="19"/>
    </row>
    <row r="407" spans="5:6" ht="15">
      <c r="E407" s="19"/>
      <c r="F407" s="19"/>
    </row>
    <row r="408" spans="5:6" ht="15">
      <c r="E408" s="19"/>
      <c r="F408" s="19"/>
    </row>
    <row r="409" spans="5:6" ht="15">
      <c r="E409" s="19"/>
      <c r="F409" s="19"/>
    </row>
    <row r="410" spans="5:6" ht="15">
      <c r="E410" s="19"/>
      <c r="F410" s="19"/>
    </row>
    <row r="411" spans="5:6" ht="15">
      <c r="E411" s="19"/>
      <c r="F411" s="19"/>
    </row>
    <row r="419" spans="5:6" s="33" customFormat="1" ht="15">
      <c r="E419" s="34"/>
      <c r="F419" s="34"/>
    </row>
    <row r="422" spans="5:6" s="33" customFormat="1" ht="15">
      <c r="E422" s="34"/>
      <c r="F422" s="34"/>
    </row>
    <row r="423" spans="5:6" ht="15">
      <c r="E423" s="19"/>
      <c r="F423" s="19"/>
    </row>
    <row r="424" spans="5:6" ht="15">
      <c r="E424" s="19"/>
      <c r="F424" s="19"/>
    </row>
    <row r="425" spans="5:6" ht="15">
      <c r="E425" s="19"/>
      <c r="F425" s="19"/>
    </row>
    <row r="426" spans="5:6" ht="15">
      <c r="E426" s="19"/>
      <c r="F426" s="19"/>
    </row>
    <row r="427" spans="5:6" ht="15">
      <c r="E427" s="19"/>
      <c r="F427" s="19"/>
    </row>
    <row r="428" spans="5:6" ht="15">
      <c r="E428" s="19"/>
      <c r="F428" s="19"/>
    </row>
    <row r="429" spans="5:6" ht="15">
      <c r="E429" s="19"/>
      <c r="F429" s="19"/>
    </row>
    <row r="430" spans="5:6" ht="15">
      <c r="E430" s="19"/>
      <c r="F430" s="19"/>
    </row>
    <row r="431" spans="5:6" ht="15">
      <c r="E431" s="19"/>
      <c r="F431" s="19"/>
    </row>
    <row r="432" spans="5:6" ht="15">
      <c r="E432" s="19"/>
      <c r="F432" s="19"/>
    </row>
    <row r="433" spans="5:6" ht="15">
      <c r="E433" s="19"/>
      <c r="F433" s="19"/>
    </row>
    <row r="434" spans="5:6" ht="15">
      <c r="E434" s="19"/>
      <c r="F434" s="19"/>
    </row>
    <row r="435" spans="5:6" ht="15">
      <c r="E435" s="19"/>
      <c r="F435" s="19"/>
    </row>
    <row r="436" spans="5:6" ht="15">
      <c r="E436" s="19"/>
      <c r="F436" s="19"/>
    </row>
    <row r="437" spans="5:6" ht="15">
      <c r="E437" s="19"/>
      <c r="F437" s="19"/>
    </row>
    <row r="438" spans="5:6" ht="15">
      <c r="E438" s="19"/>
      <c r="F438" s="19"/>
    </row>
    <row r="439" spans="5:6" ht="15">
      <c r="E439" s="19"/>
      <c r="F439" s="19"/>
    </row>
    <row r="441" spans="5:6" ht="15">
      <c r="E441" s="19"/>
      <c r="F441" s="19"/>
    </row>
    <row r="444" spans="5:6" ht="15">
      <c r="E444" s="19"/>
      <c r="F444" s="19"/>
    </row>
  </sheetData>
  <mergeCells count="3">
    <mergeCell ref="K7:M7"/>
    <mergeCell ref="D3:F3"/>
    <mergeCell ref="A6:F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workbookViewId="0" topLeftCell="A79">
      <selection activeCell="D14" sqref="D14"/>
    </sheetView>
  </sheetViews>
  <sheetFormatPr defaultColWidth="9.140625" defaultRowHeight="15"/>
  <cols>
    <col min="1" max="1" width="70.8515625" style="19" customWidth="1"/>
    <col min="2" max="2" width="16.140625" style="19" customWidth="1"/>
    <col min="3" max="3" width="14.421875" style="20" customWidth="1"/>
    <col min="4" max="4" width="15.57421875" style="19" customWidth="1"/>
    <col min="5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9.140625" style="19" hidden="1" customWidth="1"/>
    <col min="250" max="494" width="9.140625" style="19" customWidth="1"/>
    <col min="495" max="495" width="37.7109375" style="19" customWidth="1"/>
    <col min="496" max="496" width="7.57421875" style="19" customWidth="1"/>
    <col min="497" max="498" width="9.00390625" style="19" customWidth="1"/>
    <col min="499" max="499" width="6.421875" style="19" customWidth="1"/>
    <col min="500" max="500" width="9.28125" style="19" customWidth="1"/>
    <col min="501" max="501" width="11.00390625" style="19" customWidth="1"/>
    <col min="502" max="502" width="9.8515625" style="19" customWidth="1"/>
    <col min="503" max="505" width="9.140625" style="19" hidden="1" customWidth="1"/>
    <col min="506" max="750" width="9.140625" style="19" customWidth="1"/>
    <col min="751" max="751" width="37.7109375" style="19" customWidth="1"/>
    <col min="752" max="752" width="7.57421875" style="19" customWidth="1"/>
    <col min="753" max="754" width="9.00390625" style="19" customWidth="1"/>
    <col min="755" max="755" width="6.421875" style="19" customWidth="1"/>
    <col min="756" max="756" width="9.28125" style="19" customWidth="1"/>
    <col min="757" max="757" width="11.00390625" style="19" customWidth="1"/>
    <col min="758" max="758" width="9.8515625" style="19" customWidth="1"/>
    <col min="759" max="761" width="9.140625" style="19" hidden="1" customWidth="1"/>
    <col min="762" max="1006" width="9.140625" style="19" customWidth="1"/>
    <col min="1007" max="1007" width="37.7109375" style="19" customWidth="1"/>
    <col min="1008" max="1008" width="7.57421875" style="19" customWidth="1"/>
    <col min="1009" max="1010" width="9.00390625" style="19" customWidth="1"/>
    <col min="1011" max="1011" width="6.421875" style="19" customWidth="1"/>
    <col min="1012" max="1012" width="9.28125" style="19" customWidth="1"/>
    <col min="1013" max="1013" width="11.00390625" style="19" customWidth="1"/>
    <col min="1014" max="1014" width="9.8515625" style="19" customWidth="1"/>
    <col min="1015" max="1017" width="9.140625" style="19" hidden="1" customWidth="1"/>
    <col min="1018" max="1262" width="9.140625" style="19" customWidth="1"/>
    <col min="1263" max="1263" width="37.7109375" style="19" customWidth="1"/>
    <col min="1264" max="1264" width="7.57421875" style="19" customWidth="1"/>
    <col min="1265" max="1266" width="9.00390625" style="19" customWidth="1"/>
    <col min="1267" max="1267" width="6.421875" style="19" customWidth="1"/>
    <col min="1268" max="1268" width="9.28125" style="19" customWidth="1"/>
    <col min="1269" max="1269" width="11.00390625" style="19" customWidth="1"/>
    <col min="1270" max="1270" width="9.8515625" style="19" customWidth="1"/>
    <col min="1271" max="1273" width="9.140625" style="19" hidden="1" customWidth="1"/>
    <col min="1274" max="1518" width="9.140625" style="19" customWidth="1"/>
    <col min="1519" max="1519" width="37.7109375" style="19" customWidth="1"/>
    <col min="1520" max="1520" width="7.57421875" style="19" customWidth="1"/>
    <col min="1521" max="1522" width="9.00390625" style="19" customWidth="1"/>
    <col min="1523" max="1523" width="6.421875" style="19" customWidth="1"/>
    <col min="1524" max="1524" width="9.28125" style="19" customWidth="1"/>
    <col min="1525" max="1525" width="11.00390625" style="19" customWidth="1"/>
    <col min="1526" max="1526" width="9.8515625" style="19" customWidth="1"/>
    <col min="1527" max="1529" width="9.140625" style="19" hidden="1" customWidth="1"/>
    <col min="1530" max="1774" width="9.140625" style="19" customWidth="1"/>
    <col min="1775" max="1775" width="37.7109375" style="19" customWidth="1"/>
    <col min="1776" max="1776" width="7.57421875" style="19" customWidth="1"/>
    <col min="1777" max="1778" width="9.00390625" style="19" customWidth="1"/>
    <col min="1779" max="1779" width="6.421875" style="19" customWidth="1"/>
    <col min="1780" max="1780" width="9.28125" style="19" customWidth="1"/>
    <col min="1781" max="1781" width="11.00390625" style="19" customWidth="1"/>
    <col min="1782" max="1782" width="9.8515625" style="19" customWidth="1"/>
    <col min="1783" max="1785" width="9.140625" style="19" hidden="1" customWidth="1"/>
    <col min="1786" max="2030" width="9.140625" style="19" customWidth="1"/>
    <col min="2031" max="2031" width="37.7109375" style="19" customWidth="1"/>
    <col min="2032" max="2032" width="7.57421875" style="19" customWidth="1"/>
    <col min="2033" max="2034" width="9.00390625" style="19" customWidth="1"/>
    <col min="2035" max="2035" width="6.421875" style="19" customWidth="1"/>
    <col min="2036" max="2036" width="9.28125" style="19" customWidth="1"/>
    <col min="2037" max="2037" width="11.00390625" style="19" customWidth="1"/>
    <col min="2038" max="2038" width="9.8515625" style="19" customWidth="1"/>
    <col min="2039" max="2041" width="9.140625" style="19" hidden="1" customWidth="1"/>
    <col min="2042" max="2286" width="9.140625" style="19" customWidth="1"/>
    <col min="2287" max="2287" width="37.7109375" style="19" customWidth="1"/>
    <col min="2288" max="2288" width="7.57421875" style="19" customWidth="1"/>
    <col min="2289" max="2290" width="9.00390625" style="19" customWidth="1"/>
    <col min="2291" max="2291" width="6.421875" style="19" customWidth="1"/>
    <col min="2292" max="2292" width="9.28125" style="19" customWidth="1"/>
    <col min="2293" max="2293" width="11.00390625" style="19" customWidth="1"/>
    <col min="2294" max="2294" width="9.8515625" style="19" customWidth="1"/>
    <col min="2295" max="2297" width="9.140625" style="19" hidden="1" customWidth="1"/>
    <col min="2298" max="2542" width="9.140625" style="19" customWidth="1"/>
    <col min="2543" max="2543" width="37.7109375" style="19" customWidth="1"/>
    <col min="2544" max="2544" width="7.57421875" style="19" customWidth="1"/>
    <col min="2545" max="2546" width="9.00390625" style="19" customWidth="1"/>
    <col min="2547" max="2547" width="6.421875" style="19" customWidth="1"/>
    <col min="2548" max="2548" width="9.28125" style="19" customWidth="1"/>
    <col min="2549" max="2549" width="11.00390625" style="19" customWidth="1"/>
    <col min="2550" max="2550" width="9.8515625" style="19" customWidth="1"/>
    <col min="2551" max="2553" width="9.140625" style="19" hidden="1" customWidth="1"/>
    <col min="2554" max="2798" width="9.140625" style="19" customWidth="1"/>
    <col min="2799" max="2799" width="37.7109375" style="19" customWidth="1"/>
    <col min="2800" max="2800" width="7.57421875" style="19" customWidth="1"/>
    <col min="2801" max="2802" width="9.00390625" style="19" customWidth="1"/>
    <col min="2803" max="2803" width="6.421875" style="19" customWidth="1"/>
    <col min="2804" max="2804" width="9.28125" style="19" customWidth="1"/>
    <col min="2805" max="2805" width="11.00390625" style="19" customWidth="1"/>
    <col min="2806" max="2806" width="9.8515625" style="19" customWidth="1"/>
    <col min="2807" max="2809" width="9.140625" style="19" hidden="1" customWidth="1"/>
    <col min="2810" max="3054" width="9.140625" style="19" customWidth="1"/>
    <col min="3055" max="3055" width="37.7109375" style="19" customWidth="1"/>
    <col min="3056" max="3056" width="7.57421875" style="19" customWidth="1"/>
    <col min="3057" max="3058" width="9.00390625" style="19" customWidth="1"/>
    <col min="3059" max="3059" width="6.421875" style="19" customWidth="1"/>
    <col min="3060" max="3060" width="9.28125" style="19" customWidth="1"/>
    <col min="3061" max="3061" width="11.00390625" style="19" customWidth="1"/>
    <col min="3062" max="3062" width="9.8515625" style="19" customWidth="1"/>
    <col min="3063" max="3065" width="9.140625" style="19" hidden="1" customWidth="1"/>
    <col min="3066" max="3310" width="9.140625" style="19" customWidth="1"/>
    <col min="3311" max="3311" width="37.7109375" style="19" customWidth="1"/>
    <col min="3312" max="3312" width="7.57421875" style="19" customWidth="1"/>
    <col min="3313" max="3314" width="9.00390625" style="19" customWidth="1"/>
    <col min="3315" max="3315" width="6.421875" style="19" customWidth="1"/>
    <col min="3316" max="3316" width="9.28125" style="19" customWidth="1"/>
    <col min="3317" max="3317" width="11.00390625" style="19" customWidth="1"/>
    <col min="3318" max="3318" width="9.8515625" style="19" customWidth="1"/>
    <col min="3319" max="3321" width="9.140625" style="19" hidden="1" customWidth="1"/>
    <col min="3322" max="3566" width="9.140625" style="19" customWidth="1"/>
    <col min="3567" max="3567" width="37.7109375" style="19" customWidth="1"/>
    <col min="3568" max="3568" width="7.57421875" style="19" customWidth="1"/>
    <col min="3569" max="3570" width="9.00390625" style="19" customWidth="1"/>
    <col min="3571" max="3571" width="6.421875" style="19" customWidth="1"/>
    <col min="3572" max="3572" width="9.28125" style="19" customWidth="1"/>
    <col min="3573" max="3573" width="11.00390625" style="19" customWidth="1"/>
    <col min="3574" max="3574" width="9.8515625" style="19" customWidth="1"/>
    <col min="3575" max="3577" width="9.140625" style="19" hidden="1" customWidth="1"/>
    <col min="3578" max="3822" width="9.140625" style="19" customWidth="1"/>
    <col min="3823" max="3823" width="37.7109375" style="19" customWidth="1"/>
    <col min="3824" max="3824" width="7.57421875" style="19" customWidth="1"/>
    <col min="3825" max="3826" width="9.00390625" style="19" customWidth="1"/>
    <col min="3827" max="3827" width="6.421875" style="19" customWidth="1"/>
    <col min="3828" max="3828" width="9.28125" style="19" customWidth="1"/>
    <col min="3829" max="3829" width="11.00390625" style="19" customWidth="1"/>
    <col min="3830" max="3830" width="9.8515625" style="19" customWidth="1"/>
    <col min="3831" max="3833" width="9.140625" style="19" hidden="1" customWidth="1"/>
    <col min="3834" max="4078" width="9.140625" style="19" customWidth="1"/>
    <col min="4079" max="4079" width="37.7109375" style="19" customWidth="1"/>
    <col min="4080" max="4080" width="7.57421875" style="19" customWidth="1"/>
    <col min="4081" max="4082" width="9.00390625" style="19" customWidth="1"/>
    <col min="4083" max="4083" width="6.421875" style="19" customWidth="1"/>
    <col min="4084" max="4084" width="9.28125" style="19" customWidth="1"/>
    <col min="4085" max="4085" width="11.00390625" style="19" customWidth="1"/>
    <col min="4086" max="4086" width="9.8515625" style="19" customWidth="1"/>
    <col min="4087" max="4089" width="9.140625" style="19" hidden="1" customWidth="1"/>
    <col min="4090" max="4334" width="9.140625" style="19" customWidth="1"/>
    <col min="4335" max="4335" width="37.7109375" style="19" customWidth="1"/>
    <col min="4336" max="4336" width="7.57421875" style="19" customWidth="1"/>
    <col min="4337" max="4338" width="9.00390625" style="19" customWidth="1"/>
    <col min="4339" max="4339" width="6.421875" style="19" customWidth="1"/>
    <col min="4340" max="4340" width="9.28125" style="19" customWidth="1"/>
    <col min="4341" max="4341" width="11.00390625" style="19" customWidth="1"/>
    <col min="4342" max="4342" width="9.8515625" style="19" customWidth="1"/>
    <col min="4343" max="4345" width="9.140625" style="19" hidden="1" customWidth="1"/>
    <col min="4346" max="4590" width="9.140625" style="19" customWidth="1"/>
    <col min="4591" max="4591" width="37.7109375" style="19" customWidth="1"/>
    <col min="4592" max="4592" width="7.57421875" style="19" customWidth="1"/>
    <col min="4593" max="4594" width="9.00390625" style="19" customWidth="1"/>
    <col min="4595" max="4595" width="6.421875" style="19" customWidth="1"/>
    <col min="4596" max="4596" width="9.28125" style="19" customWidth="1"/>
    <col min="4597" max="4597" width="11.00390625" style="19" customWidth="1"/>
    <col min="4598" max="4598" width="9.8515625" style="19" customWidth="1"/>
    <col min="4599" max="4601" width="9.140625" style="19" hidden="1" customWidth="1"/>
    <col min="4602" max="4846" width="9.140625" style="19" customWidth="1"/>
    <col min="4847" max="4847" width="37.7109375" style="19" customWidth="1"/>
    <col min="4848" max="4848" width="7.57421875" style="19" customWidth="1"/>
    <col min="4849" max="4850" width="9.00390625" style="19" customWidth="1"/>
    <col min="4851" max="4851" width="6.421875" style="19" customWidth="1"/>
    <col min="4852" max="4852" width="9.28125" style="19" customWidth="1"/>
    <col min="4853" max="4853" width="11.00390625" style="19" customWidth="1"/>
    <col min="4854" max="4854" width="9.8515625" style="19" customWidth="1"/>
    <col min="4855" max="4857" width="9.140625" style="19" hidden="1" customWidth="1"/>
    <col min="4858" max="5102" width="9.140625" style="19" customWidth="1"/>
    <col min="5103" max="5103" width="37.7109375" style="19" customWidth="1"/>
    <col min="5104" max="5104" width="7.57421875" style="19" customWidth="1"/>
    <col min="5105" max="5106" width="9.00390625" style="19" customWidth="1"/>
    <col min="5107" max="5107" width="6.421875" style="19" customWidth="1"/>
    <col min="5108" max="5108" width="9.28125" style="19" customWidth="1"/>
    <col min="5109" max="5109" width="11.00390625" style="19" customWidth="1"/>
    <col min="5110" max="5110" width="9.8515625" style="19" customWidth="1"/>
    <col min="5111" max="5113" width="9.140625" style="19" hidden="1" customWidth="1"/>
    <col min="5114" max="5358" width="9.140625" style="19" customWidth="1"/>
    <col min="5359" max="5359" width="37.7109375" style="19" customWidth="1"/>
    <col min="5360" max="5360" width="7.57421875" style="19" customWidth="1"/>
    <col min="5361" max="5362" width="9.00390625" style="19" customWidth="1"/>
    <col min="5363" max="5363" width="6.421875" style="19" customWidth="1"/>
    <col min="5364" max="5364" width="9.28125" style="19" customWidth="1"/>
    <col min="5365" max="5365" width="11.00390625" style="19" customWidth="1"/>
    <col min="5366" max="5366" width="9.8515625" style="19" customWidth="1"/>
    <col min="5367" max="5369" width="9.140625" style="19" hidden="1" customWidth="1"/>
    <col min="5370" max="5614" width="9.140625" style="19" customWidth="1"/>
    <col min="5615" max="5615" width="37.7109375" style="19" customWidth="1"/>
    <col min="5616" max="5616" width="7.57421875" style="19" customWidth="1"/>
    <col min="5617" max="5618" width="9.00390625" style="19" customWidth="1"/>
    <col min="5619" max="5619" width="6.421875" style="19" customWidth="1"/>
    <col min="5620" max="5620" width="9.28125" style="19" customWidth="1"/>
    <col min="5621" max="5621" width="11.00390625" style="19" customWidth="1"/>
    <col min="5622" max="5622" width="9.8515625" style="19" customWidth="1"/>
    <col min="5623" max="5625" width="9.140625" style="19" hidden="1" customWidth="1"/>
    <col min="5626" max="5870" width="9.140625" style="19" customWidth="1"/>
    <col min="5871" max="5871" width="37.7109375" style="19" customWidth="1"/>
    <col min="5872" max="5872" width="7.57421875" style="19" customWidth="1"/>
    <col min="5873" max="5874" width="9.00390625" style="19" customWidth="1"/>
    <col min="5875" max="5875" width="6.421875" style="19" customWidth="1"/>
    <col min="5876" max="5876" width="9.28125" style="19" customWidth="1"/>
    <col min="5877" max="5877" width="11.00390625" style="19" customWidth="1"/>
    <col min="5878" max="5878" width="9.8515625" style="19" customWidth="1"/>
    <col min="5879" max="5881" width="9.140625" style="19" hidden="1" customWidth="1"/>
    <col min="5882" max="6126" width="9.140625" style="19" customWidth="1"/>
    <col min="6127" max="6127" width="37.7109375" style="19" customWidth="1"/>
    <col min="6128" max="6128" width="7.57421875" style="19" customWidth="1"/>
    <col min="6129" max="6130" width="9.00390625" style="19" customWidth="1"/>
    <col min="6131" max="6131" width="6.421875" style="19" customWidth="1"/>
    <col min="6132" max="6132" width="9.28125" style="19" customWidth="1"/>
    <col min="6133" max="6133" width="11.00390625" style="19" customWidth="1"/>
    <col min="6134" max="6134" width="9.8515625" style="19" customWidth="1"/>
    <col min="6135" max="6137" width="9.140625" style="19" hidden="1" customWidth="1"/>
    <col min="6138" max="6382" width="9.140625" style="19" customWidth="1"/>
    <col min="6383" max="6383" width="37.7109375" style="19" customWidth="1"/>
    <col min="6384" max="6384" width="7.57421875" style="19" customWidth="1"/>
    <col min="6385" max="6386" width="9.00390625" style="19" customWidth="1"/>
    <col min="6387" max="6387" width="6.421875" style="19" customWidth="1"/>
    <col min="6388" max="6388" width="9.28125" style="19" customWidth="1"/>
    <col min="6389" max="6389" width="11.00390625" style="19" customWidth="1"/>
    <col min="6390" max="6390" width="9.8515625" style="19" customWidth="1"/>
    <col min="6391" max="6393" width="9.140625" style="19" hidden="1" customWidth="1"/>
    <col min="6394" max="6638" width="9.140625" style="19" customWidth="1"/>
    <col min="6639" max="6639" width="37.7109375" style="19" customWidth="1"/>
    <col min="6640" max="6640" width="7.57421875" style="19" customWidth="1"/>
    <col min="6641" max="6642" width="9.00390625" style="19" customWidth="1"/>
    <col min="6643" max="6643" width="6.421875" style="19" customWidth="1"/>
    <col min="6644" max="6644" width="9.28125" style="19" customWidth="1"/>
    <col min="6645" max="6645" width="11.00390625" style="19" customWidth="1"/>
    <col min="6646" max="6646" width="9.8515625" style="19" customWidth="1"/>
    <col min="6647" max="6649" width="9.140625" style="19" hidden="1" customWidth="1"/>
    <col min="6650" max="6894" width="9.140625" style="19" customWidth="1"/>
    <col min="6895" max="6895" width="37.7109375" style="19" customWidth="1"/>
    <col min="6896" max="6896" width="7.57421875" style="19" customWidth="1"/>
    <col min="6897" max="6898" width="9.00390625" style="19" customWidth="1"/>
    <col min="6899" max="6899" width="6.421875" style="19" customWidth="1"/>
    <col min="6900" max="6900" width="9.28125" style="19" customWidth="1"/>
    <col min="6901" max="6901" width="11.00390625" style="19" customWidth="1"/>
    <col min="6902" max="6902" width="9.8515625" style="19" customWidth="1"/>
    <col min="6903" max="6905" width="9.140625" style="19" hidden="1" customWidth="1"/>
    <col min="6906" max="7150" width="9.140625" style="19" customWidth="1"/>
    <col min="7151" max="7151" width="37.7109375" style="19" customWidth="1"/>
    <col min="7152" max="7152" width="7.57421875" style="19" customWidth="1"/>
    <col min="7153" max="7154" width="9.00390625" style="19" customWidth="1"/>
    <col min="7155" max="7155" width="6.421875" style="19" customWidth="1"/>
    <col min="7156" max="7156" width="9.28125" style="19" customWidth="1"/>
    <col min="7157" max="7157" width="11.00390625" style="19" customWidth="1"/>
    <col min="7158" max="7158" width="9.8515625" style="19" customWidth="1"/>
    <col min="7159" max="7161" width="9.140625" style="19" hidden="1" customWidth="1"/>
    <col min="7162" max="7406" width="9.140625" style="19" customWidth="1"/>
    <col min="7407" max="7407" width="37.7109375" style="19" customWidth="1"/>
    <col min="7408" max="7408" width="7.57421875" style="19" customWidth="1"/>
    <col min="7409" max="7410" width="9.00390625" style="19" customWidth="1"/>
    <col min="7411" max="7411" width="6.421875" style="19" customWidth="1"/>
    <col min="7412" max="7412" width="9.28125" style="19" customWidth="1"/>
    <col min="7413" max="7413" width="11.00390625" style="19" customWidth="1"/>
    <col min="7414" max="7414" width="9.8515625" style="19" customWidth="1"/>
    <col min="7415" max="7417" width="9.140625" style="19" hidden="1" customWidth="1"/>
    <col min="7418" max="7662" width="9.140625" style="19" customWidth="1"/>
    <col min="7663" max="7663" width="37.7109375" style="19" customWidth="1"/>
    <col min="7664" max="7664" width="7.57421875" style="19" customWidth="1"/>
    <col min="7665" max="7666" width="9.00390625" style="19" customWidth="1"/>
    <col min="7667" max="7667" width="6.421875" style="19" customWidth="1"/>
    <col min="7668" max="7668" width="9.28125" style="19" customWidth="1"/>
    <col min="7669" max="7669" width="11.00390625" style="19" customWidth="1"/>
    <col min="7670" max="7670" width="9.8515625" style="19" customWidth="1"/>
    <col min="7671" max="7673" width="9.140625" style="19" hidden="1" customWidth="1"/>
    <col min="7674" max="7918" width="9.140625" style="19" customWidth="1"/>
    <col min="7919" max="7919" width="37.7109375" style="19" customWidth="1"/>
    <col min="7920" max="7920" width="7.57421875" style="19" customWidth="1"/>
    <col min="7921" max="7922" width="9.00390625" style="19" customWidth="1"/>
    <col min="7923" max="7923" width="6.421875" style="19" customWidth="1"/>
    <col min="7924" max="7924" width="9.28125" style="19" customWidth="1"/>
    <col min="7925" max="7925" width="11.00390625" style="19" customWidth="1"/>
    <col min="7926" max="7926" width="9.8515625" style="19" customWidth="1"/>
    <col min="7927" max="7929" width="9.140625" style="19" hidden="1" customWidth="1"/>
    <col min="7930" max="8174" width="9.140625" style="19" customWidth="1"/>
    <col min="8175" max="8175" width="37.7109375" style="19" customWidth="1"/>
    <col min="8176" max="8176" width="7.57421875" style="19" customWidth="1"/>
    <col min="8177" max="8178" width="9.00390625" style="19" customWidth="1"/>
    <col min="8179" max="8179" width="6.421875" style="19" customWidth="1"/>
    <col min="8180" max="8180" width="9.28125" style="19" customWidth="1"/>
    <col min="8181" max="8181" width="11.00390625" style="19" customWidth="1"/>
    <col min="8182" max="8182" width="9.8515625" style="19" customWidth="1"/>
    <col min="8183" max="8185" width="9.140625" style="19" hidden="1" customWidth="1"/>
    <col min="8186" max="8430" width="9.140625" style="19" customWidth="1"/>
    <col min="8431" max="8431" width="37.7109375" style="19" customWidth="1"/>
    <col min="8432" max="8432" width="7.57421875" style="19" customWidth="1"/>
    <col min="8433" max="8434" width="9.00390625" style="19" customWidth="1"/>
    <col min="8435" max="8435" width="6.421875" style="19" customWidth="1"/>
    <col min="8436" max="8436" width="9.28125" style="19" customWidth="1"/>
    <col min="8437" max="8437" width="11.00390625" style="19" customWidth="1"/>
    <col min="8438" max="8438" width="9.8515625" style="19" customWidth="1"/>
    <col min="8439" max="8441" width="9.140625" style="19" hidden="1" customWidth="1"/>
    <col min="8442" max="8686" width="9.140625" style="19" customWidth="1"/>
    <col min="8687" max="8687" width="37.7109375" style="19" customWidth="1"/>
    <col min="8688" max="8688" width="7.57421875" style="19" customWidth="1"/>
    <col min="8689" max="8690" width="9.00390625" style="19" customWidth="1"/>
    <col min="8691" max="8691" width="6.421875" style="19" customWidth="1"/>
    <col min="8692" max="8692" width="9.28125" style="19" customWidth="1"/>
    <col min="8693" max="8693" width="11.00390625" style="19" customWidth="1"/>
    <col min="8694" max="8694" width="9.8515625" style="19" customWidth="1"/>
    <col min="8695" max="8697" width="9.140625" style="19" hidden="1" customWidth="1"/>
    <col min="8698" max="8942" width="9.140625" style="19" customWidth="1"/>
    <col min="8943" max="8943" width="37.7109375" style="19" customWidth="1"/>
    <col min="8944" max="8944" width="7.57421875" style="19" customWidth="1"/>
    <col min="8945" max="8946" width="9.00390625" style="19" customWidth="1"/>
    <col min="8947" max="8947" width="6.421875" style="19" customWidth="1"/>
    <col min="8948" max="8948" width="9.28125" style="19" customWidth="1"/>
    <col min="8949" max="8949" width="11.00390625" style="19" customWidth="1"/>
    <col min="8950" max="8950" width="9.8515625" style="19" customWidth="1"/>
    <col min="8951" max="8953" width="9.140625" style="19" hidden="1" customWidth="1"/>
    <col min="8954" max="9198" width="9.140625" style="19" customWidth="1"/>
    <col min="9199" max="9199" width="37.7109375" style="19" customWidth="1"/>
    <col min="9200" max="9200" width="7.57421875" style="19" customWidth="1"/>
    <col min="9201" max="9202" width="9.00390625" style="19" customWidth="1"/>
    <col min="9203" max="9203" width="6.421875" style="19" customWidth="1"/>
    <col min="9204" max="9204" width="9.28125" style="19" customWidth="1"/>
    <col min="9205" max="9205" width="11.00390625" style="19" customWidth="1"/>
    <col min="9206" max="9206" width="9.8515625" style="19" customWidth="1"/>
    <col min="9207" max="9209" width="9.140625" style="19" hidden="1" customWidth="1"/>
    <col min="9210" max="9454" width="9.140625" style="19" customWidth="1"/>
    <col min="9455" max="9455" width="37.7109375" style="19" customWidth="1"/>
    <col min="9456" max="9456" width="7.57421875" style="19" customWidth="1"/>
    <col min="9457" max="9458" width="9.00390625" style="19" customWidth="1"/>
    <col min="9459" max="9459" width="6.421875" style="19" customWidth="1"/>
    <col min="9460" max="9460" width="9.28125" style="19" customWidth="1"/>
    <col min="9461" max="9461" width="11.00390625" style="19" customWidth="1"/>
    <col min="9462" max="9462" width="9.8515625" style="19" customWidth="1"/>
    <col min="9463" max="9465" width="9.140625" style="19" hidden="1" customWidth="1"/>
    <col min="9466" max="9710" width="9.140625" style="19" customWidth="1"/>
    <col min="9711" max="9711" width="37.7109375" style="19" customWidth="1"/>
    <col min="9712" max="9712" width="7.57421875" style="19" customWidth="1"/>
    <col min="9713" max="9714" width="9.00390625" style="19" customWidth="1"/>
    <col min="9715" max="9715" width="6.421875" style="19" customWidth="1"/>
    <col min="9716" max="9716" width="9.28125" style="19" customWidth="1"/>
    <col min="9717" max="9717" width="11.00390625" style="19" customWidth="1"/>
    <col min="9718" max="9718" width="9.8515625" style="19" customWidth="1"/>
    <col min="9719" max="9721" width="9.140625" style="19" hidden="1" customWidth="1"/>
    <col min="9722" max="9966" width="9.140625" style="19" customWidth="1"/>
    <col min="9967" max="9967" width="37.7109375" style="19" customWidth="1"/>
    <col min="9968" max="9968" width="7.57421875" style="19" customWidth="1"/>
    <col min="9969" max="9970" width="9.00390625" style="19" customWidth="1"/>
    <col min="9971" max="9971" width="6.421875" style="19" customWidth="1"/>
    <col min="9972" max="9972" width="9.28125" style="19" customWidth="1"/>
    <col min="9973" max="9973" width="11.00390625" style="19" customWidth="1"/>
    <col min="9974" max="9974" width="9.8515625" style="19" customWidth="1"/>
    <col min="9975" max="9977" width="9.140625" style="19" hidden="1" customWidth="1"/>
    <col min="9978" max="10222" width="9.140625" style="19" customWidth="1"/>
    <col min="10223" max="10223" width="37.7109375" style="19" customWidth="1"/>
    <col min="10224" max="10224" width="7.57421875" style="19" customWidth="1"/>
    <col min="10225" max="10226" width="9.00390625" style="19" customWidth="1"/>
    <col min="10227" max="10227" width="6.421875" style="19" customWidth="1"/>
    <col min="10228" max="10228" width="9.28125" style="19" customWidth="1"/>
    <col min="10229" max="10229" width="11.00390625" style="19" customWidth="1"/>
    <col min="10230" max="10230" width="9.8515625" style="19" customWidth="1"/>
    <col min="10231" max="10233" width="9.140625" style="19" hidden="1" customWidth="1"/>
    <col min="10234" max="10478" width="9.140625" style="19" customWidth="1"/>
    <col min="10479" max="10479" width="37.7109375" style="19" customWidth="1"/>
    <col min="10480" max="10480" width="7.57421875" style="19" customWidth="1"/>
    <col min="10481" max="10482" width="9.00390625" style="19" customWidth="1"/>
    <col min="10483" max="10483" width="6.421875" style="19" customWidth="1"/>
    <col min="10484" max="10484" width="9.28125" style="19" customWidth="1"/>
    <col min="10485" max="10485" width="11.00390625" style="19" customWidth="1"/>
    <col min="10486" max="10486" width="9.8515625" style="19" customWidth="1"/>
    <col min="10487" max="10489" width="9.140625" style="19" hidden="1" customWidth="1"/>
    <col min="10490" max="10734" width="9.140625" style="19" customWidth="1"/>
    <col min="10735" max="10735" width="37.7109375" style="19" customWidth="1"/>
    <col min="10736" max="10736" width="7.57421875" style="19" customWidth="1"/>
    <col min="10737" max="10738" width="9.00390625" style="19" customWidth="1"/>
    <col min="10739" max="10739" width="6.421875" style="19" customWidth="1"/>
    <col min="10740" max="10740" width="9.28125" style="19" customWidth="1"/>
    <col min="10741" max="10741" width="11.00390625" style="19" customWidth="1"/>
    <col min="10742" max="10742" width="9.8515625" style="19" customWidth="1"/>
    <col min="10743" max="10745" width="9.140625" style="19" hidden="1" customWidth="1"/>
    <col min="10746" max="10990" width="9.140625" style="19" customWidth="1"/>
    <col min="10991" max="10991" width="37.7109375" style="19" customWidth="1"/>
    <col min="10992" max="10992" width="7.57421875" style="19" customWidth="1"/>
    <col min="10993" max="10994" width="9.00390625" style="19" customWidth="1"/>
    <col min="10995" max="10995" width="6.421875" style="19" customWidth="1"/>
    <col min="10996" max="10996" width="9.28125" style="19" customWidth="1"/>
    <col min="10997" max="10997" width="11.00390625" style="19" customWidth="1"/>
    <col min="10998" max="10998" width="9.8515625" style="19" customWidth="1"/>
    <col min="10999" max="11001" width="9.140625" style="19" hidden="1" customWidth="1"/>
    <col min="11002" max="11246" width="9.140625" style="19" customWidth="1"/>
    <col min="11247" max="11247" width="37.7109375" style="19" customWidth="1"/>
    <col min="11248" max="11248" width="7.57421875" style="19" customWidth="1"/>
    <col min="11249" max="11250" width="9.00390625" style="19" customWidth="1"/>
    <col min="11251" max="11251" width="6.421875" style="19" customWidth="1"/>
    <col min="11252" max="11252" width="9.28125" style="19" customWidth="1"/>
    <col min="11253" max="11253" width="11.00390625" style="19" customWidth="1"/>
    <col min="11254" max="11254" width="9.8515625" style="19" customWidth="1"/>
    <col min="11255" max="11257" width="9.140625" style="19" hidden="1" customWidth="1"/>
    <col min="11258" max="11502" width="9.140625" style="19" customWidth="1"/>
    <col min="11503" max="11503" width="37.7109375" style="19" customWidth="1"/>
    <col min="11504" max="11504" width="7.57421875" style="19" customWidth="1"/>
    <col min="11505" max="11506" width="9.00390625" style="19" customWidth="1"/>
    <col min="11507" max="11507" width="6.421875" style="19" customWidth="1"/>
    <col min="11508" max="11508" width="9.28125" style="19" customWidth="1"/>
    <col min="11509" max="11509" width="11.00390625" style="19" customWidth="1"/>
    <col min="11510" max="11510" width="9.8515625" style="19" customWidth="1"/>
    <col min="11511" max="11513" width="9.140625" style="19" hidden="1" customWidth="1"/>
    <col min="11514" max="11758" width="9.140625" style="19" customWidth="1"/>
    <col min="11759" max="11759" width="37.7109375" style="19" customWidth="1"/>
    <col min="11760" max="11760" width="7.57421875" style="19" customWidth="1"/>
    <col min="11761" max="11762" width="9.00390625" style="19" customWidth="1"/>
    <col min="11763" max="11763" width="6.421875" style="19" customWidth="1"/>
    <col min="11764" max="11764" width="9.28125" style="19" customWidth="1"/>
    <col min="11765" max="11765" width="11.00390625" style="19" customWidth="1"/>
    <col min="11766" max="11766" width="9.8515625" style="19" customWidth="1"/>
    <col min="11767" max="11769" width="9.140625" style="19" hidden="1" customWidth="1"/>
    <col min="11770" max="12014" width="9.140625" style="19" customWidth="1"/>
    <col min="12015" max="12015" width="37.7109375" style="19" customWidth="1"/>
    <col min="12016" max="12016" width="7.57421875" style="19" customWidth="1"/>
    <col min="12017" max="12018" width="9.00390625" style="19" customWidth="1"/>
    <col min="12019" max="12019" width="6.421875" style="19" customWidth="1"/>
    <col min="12020" max="12020" width="9.28125" style="19" customWidth="1"/>
    <col min="12021" max="12021" width="11.00390625" style="19" customWidth="1"/>
    <col min="12022" max="12022" width="9.8515625" style="19" customWidth="1"/>
    <col min="12023" max="12025" width="9.140625" style="19" hidden="1" customWidth="1"/>
    <col min="12026" max="12270" width="9.140625" style="19" customWidth="1"/>
    <col min="12271" max="12271" width="37.7109375" style="19" customWidth="1"/>
    <col min="12272" max="12272" width="7.57421875" style="19" customWidth="1"/>
    <col min="12273" max="12274" width="9.00390625" style="19" customWidth="1"/>
    <col min="12275" max="12275" width="6.421875" style="19" customWidth="1"/>
    <col min="12276" max="12276" width="9.28125" style="19" customWidth="1"/>
    <col min="12277" max="12277" width="11.00390625" style="19" customWidth="1"/>
    <col min="12278" max="12278" width="9.8515625" style="19" customWidth="1"/>
    <col min="12279" max="12281" width="9.140625" style="19" hidden="1" customWidth="1"/>
    <col min="12282" max="12526" width="9.140625" style="19" customWidth="1"/>
    <col min="12527" max="12527" width="37.7109375" style="19" customWidth="1"/>
    <col min="12528" max="12528" width="7.57421875" style="19" customWidth="1"/>
    <col min="12529" max="12530" width="9.00390625" style="19" customWidth="1"/>
    <col min="12531" max="12531" width="6.421875" style="19" customWidth="1"/>
    <col min="12532" max="12532" width="9.28125" style="19" customWidth="1"/>
    <col min="12533" max="12533" width="11.00390625" style="19" customWidth="1"/>
    <col min="12534" max="12534" width="9.8515625" style="19" customWidth="1"/>
    <col min="12535" max="12537" width="9.140625" style="19" hidden="1" customWidth="1"/>
    <col min="12538" max="12782" width="9.140625" style="19" customWidth="1"/>
    <col min="12783" max="12783" width="37.7109375" style="19" customWidth="1"/>
    <col min="12784" max="12784" width="7.57421875" style="19" customWidth="1"/>
    <col min="12785" max="12786" width="9.00390625" style="19" customWidth="1"/>
    <col min="12787" max="12787" width="6.421875" style="19" customWidth="1"/>
    <col min="12788" max="12788" width="9.28125" style="19" customWidth="1"/>
    <col min="12789" max="12789" width="11.00390625" style="19" customWidth="1"/>
    <col min="12790" max="12790" width="9.8515625" style="19" customWidth="1"/>
    <col min="12791" max="12793" width="9.140625" style="19" hidden="1" customWidth="1"/>
    <col min="12794" max="13038" width="9.140625" style="19" customWidth="1"/>
    <col min="13039" max="13039" width="37.7109375" style="19" customWidth="1"/>
    <col min="13040" max="13040" width="7.57421875" style="19" customWidth="1"/>
    <col min="13041" max="13042" width="9.00390625" style="19" customWidth="1"/>
    <col min="13043" max="13043" width="6.421875" style="19" customWidth="1"/>
    <col min="13044" max="13044" width="9.28125" style="19" customWidth="1"/>
    <col min="13045" max="13045" width="11.00390625" style="19" customWidth="1"/>
    <col min="13046" max="13046" width="9.8515625" style="19" customWidth="1"/>
    <col min="13047" max="13049" width="9.140625" style="19" hidden="1" customWidth="1"/>
    <col min="13050" max="13294" width="9.140625" style="19" customWidth="1"/>
    <col min="13295" max="13295" width="37.7109375" style="19" customWidth="1"/>
    <col min="13296" max="13296" width="7.57421875" style="19" customWidth="1"/>
    <col min="13297" max="13298" width="9.00390625" style="19" customWidth="1"/>
    <col min="13299" max="13299" width="6.421875" style="19" customWidth="1"/>
    <col min="13300" max="13300" width="9.28125" style="19" customWidth="1"/>
    <col min="13301" max="13301" width="11.00390625" style="19" customWidth="1"/>
    <col min="13302" max="13302" width="9.8515625" style="19" customWidth="1"/>
    <col min="13303" max="13305" width="9.140625" style="19" hidden="1" customWidth="1"/>
    <col min="13306" max="13550" width="9.140625" style="19" customWidth="1"/>
    <col min="13551" max="13551" width="37.7109375" style="19" customWidth="1"/>
    <col min="13552" max="13552" width="7.57421875" style="19" customWidth="1"/>
    <col min="13553" max="13554" width="9.00390625" style="19" customWidth="1"/>
    <col min="13555" max="13555" width="6.421875" style="19" customWidth="1"/>
    <col min="13556" max="13556" width="9.28125" style="19" customWidth="1"/>
    <col min="13557" max="13557" width="11.00390625" style="19" customWidth="1"/>
    <col min="13558" max="13558" width="9.8515625" style="19" customWidth="1"/>
    <col min="13559" max="13561" width="9.140625" style="19" hidden="1" customWidth="1"/>
    <col min="13562" max="13806" width="9.140625" style="19" customWidth="1"/>
    <col min="13807" max="13807" width="37.7109375" style="19" customWidth="1"/>
    <col min="13808" max="13808" width="7.57421875" style="19" customWidth="1"/>
    <col min="13809" max="13810" width="9.00390625" style="19" customWidth="1"/>
    <col min="13811" max="13811" width="6.421875" style="19" customWidth="1"/>
    <col min="13812" max="13812" width="9.28125" style="19" customWidth="1"/>
    <col min="13813" max="13813" width="11.00390625" style="19" customWidth="1"/>
    <col min="13814" max="13814" width="9.8515625" style="19" customWidth="1"/>
    <col min="13815" max="13817" width="9.140625" style="19" hidden="1" customWidth="1"/>
    <col min="13818" max="14062" width="9.140625" style="19" customWidth="1"/>
    <col min="14063" max="14063" width="37.7109375" style="19" customWidth="1"/>
    <col min="14064" max="14064" width="7.57421875" style="19" customWidth="1"/>
    <col min="14065" max="14066" width="9.00390625" style="19" customWidth="1"/>
    <col min="14067" max="14067" width="6.421875" style="19" customWidth="1"/>
    <col min="14068" max="14068" width="9.28125" style="19" customWidth="1"/>
    <col min="14069" max="14069" width="11.00390625" style="19" customWidth="1"/>
    <col min="14070" max="14070" width="9.8515625" style="19" customWidth="1"/>
    <col min="14071" max="14073" width="9.140625" style="19" hidden="1" customWidth="1"/>
    <col min="14074" max="14318" width="9.140625" style="19" customWidth="1"/>
    <col min="14319" max="14319" width="37.7109375" style="19" customWidth="1"/>
    <col min="14320" max="14320" width="7.57421875" style="19" customWidth="1"/>
    <col min="14321" max="14322" width="9.00390625" style="19" customWidth="1"/>
    <col min="14323" max="14323" width="6.421875" style="19" customWidth="1"/>
    <col min="14324" max="14324" width="9.28125" style="19" customWidth="1"/>
    <col min="14325" max="14325" width="11.00390625" style="19" customWidth="1"/>
    <col min="14326" max="14326" width="9.8515625" style="19" customWidth="1"/>
    <col min="14327" max="14329" width="9.140625" style="19" hidden="1" customWidth="1"/>
    <col min="14330" max="14574" width="9.140625" style="19" customWidth="1"/>
    <col min="14575" max="14575" width="37.7109375" style="19" customWidth="1"/>
    <col min="14576" max="14576" width="7.57421875" style="19" customWidth="1"/>
    <col min="14577" max="14578" width="9.00390625" style="19" customWidth="1"/>
    <col min="14579" max="14579" width="6.421875" style="19" customWidth="1"/>
    <col min="14580" max="14580" width="9.28125" style="19" customWidth="1"/>
    <col min="14581" max="14581" width="11.00390625" style="19" customWidth="1"/>
    <col min="14582" max="14582" width="9.8515625" style="19" customWidth="1"/>
    <col min="14583" max="14585" width="9.140625" style="19" hidden="1" customWidth="1"/>
    <col min="14586" max="14830" width="9.140625" style="19" customWidth="1"/>
    <col min="14831" max="14831" width="37.7109375" style="19" customWidth="1"/>
    <col min="14832" max="14832" width="7.57421875" style="19" customWidth="1"/>
    <col min="14833" max="14834" width="9.00390625" style="19" customWidth="1"/>
    <col min="14835" max="14835" width="6.421875" style="19" customWidth="1"/>
    <col min="14836" max="14836" width="9.28125" style="19" customWidth="1"/>
    <col min="14837" max="14837" width="11.00390625" style="19" customWidth="1"/>
    <col min="14838" max="14838" width="9.8515625" style="19" customWidth="1"/>
    <col min="14839" max="14841" width="9.140625" style="19" hidden="1" customWidth="1"/>
    <col min="14842" max="15086" width="9.140625" style="19" customWidth="1"/>
    <col min="15087" max="15087" width="37.7109375" style="19" customWidth="1"/>
    <col min="15088" max="15088" width="7.57421875" style="19" customWidth="1"/>
    <col min="15089" max="15090" width="9.00390625" style="19" customWidth="1"/>
    <col min="15091" max="15091" width="6.421875" style="19" customWidth="1"/>
    <col min="15092" max="15092" width="9.28125" style="19" customWidth="1"/>
    <col min="15093" max="15093" width="11.00390625" style="19" customWidth="1"/>
    <col min="15094" max="15094" width="9.8515625" style="19" customWidth="1"/>
    <col min="15095" max="15097" width="9.140625" style="19" hidden="1" customWidth="1"/>
    <col min="15098" max="15342" width="9.140625" style="19" customWidth="1"/>
    <col min="15343" max="15343" width="37.7109375" style="19" customWidth="1"/>
    <col min="15344" max="15344" width="7.57421875" style="19" customWidth="1"/>
    <col min="15345" max="15346" width="9.00390625" style="19" customWidth="1"/>
    <col min="15347" max="15347" width="6.421875" style="19" customWidth="1"/>
    <col min="15348" max="15348" width="9.28125" style="19" customWidth="1"/>
    <col min="15349" max="15349" width="11.00390625" style="19" customWidth="1"/>
    <col min="15350" max="15350" width="9.8515625" style="19" customWidth="1"/>
    <col min="15351" max="15353" width="9.140625" style="19" hidden="1" customWidth="1"/>
    <col min="15354" max="15598" width="9.140625" style="19" customWidth="1"/>
    <col min="15599" max="15599" width="37.7109375" style="19" customWidth="1"/>
    <col min="15600" max="15600" width="7.57421875" style="19" customWidth="1"/>
    <col min="15601" max="15602" width="9.00390625" style="19" customWidth="1"/>
    <col min="15603" max="15603" width="6.421875" style="19" customWidth="1"/>
    <col min="15604" max="15604" width="9.28125" style="19" customWidth="1"/>
    <col min="15605" max="15605" width="11.00390625" style="19" customWidth="1"/>
    <col min="15606" max="15606" width="9.8515625" style="19" customWidth="1"/>
    <col min="15607" max="15609" width="9.140625" style="19" hidden="1" customWidth="1"/>
    <col min="15610" max="15854" width="9.140625" style="19" customWidth="1"/>
    <col min="15855" max="15855" width="37.7109375" style="19" customWidth="1"/>
    <col min="15856" max="15856" width="7.57421875" style="19" customWidth="1"/>
    <col min="15857" max="15858" width="9.00390625" style="19" customWidth="1"/>
    <col min="15859" max="15859" width="6.421875" style="19" customWidth="1"/>
    <col min="15860" max="15860" width="9.28125" style="19" customWidth="1"/>
    <col min="15861" max="15861" width="11.00390625" style="19" customWidth="1"/>
    <col min="15862" max="15862" width="9.8515625" style="19" customWidth="1"/>
    <col min="15863" max="15865" width="9.140625" style="19" hidden="1" customWidth="1"/>
    <col min="15866" max="16110" width="9.140625" style="19" customWidth="1"/>
    <col min="16111" max="16111" width="37.7109375" style="19" customWidth="1"/>
    <col min="16112" max="16112" width="7.57421875" style="19" customWidth="1"/>
    <col min="16113" max="16114" width="9.00390625" style="19" customWidth="1"/>
    <col min="16115" max="16115" width="6.421875" style="19" customWidth="1"/>
    <col min="16116" max="16116" width="9.28125" style="19" customWidth="1"/>
    <col min="16117" max="16117" width="11.00390625" style="19" customWidth="1"/>
    <col min="16118" max="16118" width="9.8515625" style="19" customWidth="1"/>
    <col min="16119" max="16121" width="9.140625" style="19" hidden="1" customWidth="1"/>
    <col min="16122" max="16128" width="9.140625" style="19" customWidth="1"/>
    <col min="16129" max="16384" width="9.140625" style="19" customWidth="1"/>
  </cols>
  <sheetData>
    <row r="1" spans="1:4" ht="15">
      <c r="A1" s="77"/>
      <c r="B1" s="77"/>
      <c r="C1" s="78"/>
      <c r="D1" s="77"/>
    </row>
    <row r="2" spans="1:4" ht="15">
      <c r="A2" s="77"/>
      <c r="B2" s="77" t="s">
        <v>318</v>
      </c>
      <c r="C2" s="77"/>
      <c r="D2" s="77"/>
    </row>
    <row r="3" spans="1:4" ht="15">
      <c r="A3" s="77"/>
      <c r="B3" s="77" t="s">
        <v>256</v>
      </c>
      <c r="C3" s="77"/>
      <c r="D3" s="77"/>
    </row>
    <row r="4" spans="1:4" ht="15">
      <c r="A4" s="77" t="s">
        <v>259</v>
      </c>
      <c r="B4" s="77" t="s">
        <v>260</v>
      </c>
      <c r="C4" s="77"/>
      <c r="D4" s="77"/>
    </row>
    <row r="5" spans="1:4" ht="15">
      <c r="A5" s="77"/>
      <c r="B5" s="77" t="s">
        <v>258</v>
      </c>
      <c r="C5" s="77"/>
      <c r="D5" s="77"/>
    </row>
    <row r="6" spans="1:4" ht="15">
      <c r="A6" s="77"/>
      <c r="B6" s="77" t="s">
        <v>289</v>
      </c>
      <c r="C6" s="77"/>
      <c r="D6" s="77"/>
    </row>
    <row r="7" spans="1:4" ht="15">
      <c r="A7" s="77"/>
      <c r="B7" s="78"/>
      <c r="C7" s="78"/>
      <c r="D7" s="77"/>
    </row>
    <row r="8" spans="1:4" s="59" customFormat="1" ht="42.75" customHeight="1">
      <c r="A8" s="118" t="s">
        <v>320</v>
      </c>
      <c r="B8" s="118"/>
      <c r="C8" s="118"/>
      <c r="D8" s="118"/>
    </row>
    <row r="9" spans="1:4" ht="15">
      <c r="A9" s="79"/>
      <c r="B9" s="77"/>
      <c r="C9" s="78"/>
      <c r="D9" s="77"/>
    </row>
    <row r="10" spans="1:4" ht="15">
      <c r="A10" s="77"/>
      <c r="B10" s="80"/>
      <c r="C10" s="78"/>
      <c r="D10" s="77"/>
    </row>
    <row r="11" spans="1:4" ht="48" customHeight="1">
      <c r="A11" s="81" t="s">
        <v>0</v>
      </c>
      <c r="B11" s="82" t="s">
        <v>2</v>
      </c>
      <c r="C11" s="82" t="s">
        <v>3</v>
      </c>
      <c r="D11" s="82" t="s">
        <v>287</v>
      </c>
    </row>
    <row r="12" spans="1:4" ht="15">
      <c r="A12" s="81">
        <v>1</v>
      </c>
      <c r="B12" s="81">
        <v>2</v>
      </c>
      <c r="C12" s="81">
        <v>3</v>
      </c>
      <c r="D12" s="81">
        <v>4</v>
      </c>
    </row>
    <row r="13" spans="1:4" ht="14.25">
      <c r="A13" s="83" t="s">
        <v>4</v>
      </c>
      <c r="B13" s="84"/>
      <c r="C13" s="84"/>
      <c r="D13" s="85">
        <f>D15+D36+D46+D76+D91+D106+D134+D139+D153+D175+D183+D205+D213+D227+D231+D235+D239+D247</f>
        <v>91233889</v>
      </c>
    </row>
    <row r="14" spans="1:4" ht="14.25">
      <c r="A14" s="83"/>
      <c r="B14" s="84"/>
      <c r="C14" s="84"/>
      <c r="D14" s="85"/>
    </row>
    <row r="15" spans="1:4" ht="30">
      <c r="A15" s="86" t="s">
        <v>239</v>
      </c>
      <c r="B15" s="87" t="s">
        <v>197</v>
      </c>
      <c r="C15" s="88"/>
      <c r="D15" s="85">
        <f>D16+D26</f>
        <v>12525000</v>
      </c>
    </row>
    <row r="16" spans="1:4" ht="34.5" customHeight="1">
      <c r="A16" s="86" t="s">
        <v>319</v>
      </c>
      <c r="B16" s="87" t="s">
        <v>198</v>
      </c>
      <c r="C16" s="88"/>
      <c r="D16" s="85">
        <f>+D17</f>
        <v>227000</v>
      </c>
    </row>
    <row r="17" spans="1:4" ht="29.25">
      <c r="A17" s="89" t="s">
        <v>204</v>
      </c>
      <c r="B17" s="87" t="s">
        <v>199</v>
      </c>
      <c r="C17" s="88"/>
      <c r="D17" s="85">
        <f>D18+D23</f>
        <v>227000</v>
      </c>
    </row>
    <row r="18" spans="1:4" ht="29.25">
      <c r="A18" s="89" t="s">
        <v>317</v>
      </c>
      <c r="B18" s="87" t="s">
        <v>305</v>
      </c>
      <c r="C18" s="88"/>
      <c r="D18" s="85">
        <f>D19+D21</f>
        <v>28000</v>
      </c>
    </row>
    <row r="19" spans="1:4" ht="30">
      <c r="A19" s="90" t="s">
        <v>65</v>
      </c>
      <c r="B19" s="88" t="s">
        <v>305</v>
      </c>
      <c r="C19" s="88" t="s">
        <v>57</v>
      </c>
      <c r="D19" s="91">
        <f aca="true" t="shared" si="0" ref="D19:D21">D20</f>
        <v>5000</v>
      </c>
    </row>
    <row r="20" spans="1:4" ht="30">
      <c r="A20" s="90" t="s">
        <v>66</v>
      </c>
      <c r="B20" s="88" t="s">
        <v>305</v>
      </c>
      <c r="C20" s="88" t="s">
        <v>58</v>
      </c>
      <c r="D20" s="92">
        <v>5000</v>
      </c>
    </row>
    <row r="21" spans="1:4" ht="15">
      <c r="A21" s="94" t="s">
        <v>101</v>
      </c>
      <c r="B21" s="88" t="s">
        <v>305</v>
      </c>
      <c r="C21" s="88" t="s">
        <v>100</v>
      </c>
      <c r="D21" s="91">
        <f t="shared" si="0"/>
        <v>23000</v>
      </c>
    </row>
    <row r="22" spans="1:4" ht="15">
      <c r="A22" s="94" t="s">
        <v>102</v>
      </c>
      <c r="B22" s="88" t="s">
        <v>305</v>
      </c>
      <c r="C22" s="88" t="s">
        <v>99</v>
      </c>
      <c r="D22" s="92">
        <v>23000</v>
      </c>
    </row>
    <row r="23" spans="1:4" ht="28.5">
      <c r="A23" s="89" t="s">
        <v>205</v>
      </c>
      <c r="B23" s="87" t="s">
        <v>306</v>
      </c>
      <c r="C23" s="87"/>
      <c r="D23" s="85">
        <f aca="true" t="shared" si="1" ref="D23:D24">D24</f>
        <v>199000</v>
      </c>
    </row>
    <row r="24" spans="1:4" ht="30">
      <c r="A24" s="90" t="s">
        <v>65</v>
      </c>
      <c r="B24" s="88" t="s">
        <v>306</v>
      </c>
      <c r="C24" s="88" t="s">
        <v>57</v>
      </c>
      <c r="D24" s="91">
        <f t="shared" si="1"/>
        <v>199000</v>
      </c>
    </row>
    <row r="25" spans="1:4" ht="30">
      <c r="A25" s="90" t="s">
        <v>66</v>
      </c>
      <c r="B25" s="88" t="s">
        <v>306</v>
      </c>
      <c r="C25" s="88" t="s">
        <v>58</v>
      </c>
      <c r="D25" s="92">
        <v>199000</v>
      </c>
    </row>
    <row r="26" spans="1:4" ht="30">
      <c r="A26" s="86" t="s">
        <v>200</v>
      </c>
      <c r="B26" s="87" t="s">
        <v>201</v>
      </c>
      <c r="C26" s="88"/>
      <c r="D26" s="85">
        <f>D27</f>
        <v>12298000</v>
      </c>
    </row>
    <row r="27" spans="1:4" ht="28.5">
      <c r="A27" s="93" t="s">
        <v>202</v>
      </c>
      <c r="B27" s="87" t="s">
        <v>234</v>
      </c>
      <c r="C27" s="88"/>
      <c r="D27" s="85">
        <f>D28+D33</f>
        <v>12298000</v>
      </c>
    </row>
    <row r="28" spans="1:4" ht="15">
      <c r="A28" s="89" t="s">
        <v>203</v>
      </c>
      <c r="B28" s="87" t="s">
        <v>307</v>
      </c>
      <c r="C28" s="88"/>
      <c r="D28" s="85">
        <f>D29+D31</f>
        <v>298000</v>
      </c>
    </row>
    <row r="29" spans="1:4" ht="30">
      <c r="A29" s="90" t="s">
        <v>65</v>
      </c>
      <c r="B29" s="88" t="s">
        <v>307</v>
      </c>
      <c r="C29" s="88" t="s">
        <v>57</v>
      </c>
      <c r="D29" s="91">
        <f aca="true" t="shared" si="2" ref="D29">D30</f>
        <v>163000</v>
      </c>
    </row>
    <row r="30" spans="1:4" ht="30">
      <c r="A30" s="90" t="s">
        <v>66</v>
      </c>
      <c r="B30" s="88" t="s">
        <v>307</v>
      </c>
      <c r="C30" s="88" t="s">
        <v>58</v>
      </c>
      <c r="D30" s="92">
        <v>163000</v>
      </c>
    </row>
    <row r="31" spans="1:4" ht="15">
      <c r="A31" s="94" t="s">
        <v>101</v>
      </c>
      <c r="B31" s="88" t="s">
        <v>307</v>
      </c>
      <c r="C31" s="88" t="s">
        <v>100</v>
      </c>
      <c r="D31" s="91">
        <f>D32</f>
        <v>135000</v>
      </c>
    </row>
    <row r="32" spans="1:4" ht="15">
      <c r="A32" s="94" t="s">
        <v>102</v>
      </c>
      <c r="B32" s="88" t="s">
        <v>307</v>
      </c>
      <c r="C32" s="88" t="s">
        <v>99</v>
      </c>
      <c r="D32" s="92">
        <v>135000</v>
      </c>
    </row>
    <row r="33" spans="1:4" ht="14.25">
      <c r="A33" s="93" t="s">
        <v>214</v>
      </c>
      <c r="B33" s="87" t="s">
        <v>308</v>
      </c>
      <c r="C33" s="87"/>
      <c r="D33" s="85">
        <f aca="true" t="shared" si="3" ref="D33:D34">D34</f>
        <v>12000000</v>
      </c>
    </row>
    <row r="34" spans="1:4" ht="30">
      <c r="A34" s="90" t="s">
        <v>65</v>
      </c>
      <c r="B34" s="88" t="s">
        <v>308</v>
      </c>
      <c r="C34" s="88" t="s">
        <v>57</v>
      </c>
      <c r="D34" s="91">
        <f t="shared" si="3"/>
        <v>12000000</v>
      </c>
    </row>
    <row r="35" spans="1:4" ht="30">
      <c r="A35" s="90" t="s">
        <v>66</v>
      </c>
      <c r="B35" s="88" t="s">
        <v>308</v>
      </c>
      <c r="C35" s="88" t="s">
        <v>58</v>
      </c>
      <c r="D35" s="92">
        <v>12000000</v>
      </c>
    </row>
    <row r="36" spans="1:4" ht="30">
      <c r="A36" s="86" t="s">
        <v>69</v>
      </c>
      <c r="B36" s="99" t="s">
        <v>142</v>
      </c>
      <c r="C36" s="100"/>
      <c r="D36" s="85">
        <f>D37</f>
        <v>5480608</v>
      </c>
    </row>
    <row r="37" spans="1:4" ht="29.25" customHeight="1">
      <c r="A37" s="101" t="s">
        <v>141</v>
      </c>
      <c r="B37" s="99" t="s">
        <v>143</v>
      </c>
      <c r="C37" s="100"/>
      <c r="D37" s="85">
        <f>D38+D43</f>
        <v>5480608</v>
      </c>
    </row>
    <row r="38" spans="1:4" ht="42.75">
      <c r="A38" s="101" t="s">
        <v>86</v>
      </c>
      <c r="B38" s="99" t="s">
        <v>144</v>
      </c>
      <c r="C38" s="99"/>
      <c r="D38" s="85">
        <f>D39+D41</f>
        <v>4975608</v>
      </c>
    </row>
    <row r="39" spans="1:4" ht="47.25" customHeight="1">
      <c r="A39" s="102" t="s">
        <v>85</v>
      </c>
      <c r="B39" s="100" t="s">
        <v>144</v>
      </c>
      <c r="C39" s="100" t="s">
        <v>54</v>
      </c>
      <c r="D39" s="91">
        <f>D40</f>
        <v>4945608</v>
      </c>
    </row>
    <row r="40" spans="1:4" ht="15">
      <c r="A40" s="102" t="s">
        <v>55</v>
      </c>
      <c r="B40" s="100" t="s">
        <v>144</v>
      </c>
      <c r="C40" s="100" t="s">
        <v>56</v>
      </c>
      <c r="D40" s="92">
        <v>4945608</v>
      </c>
    </row>
    <row r="41" spans="1:4" ht="30">
      <c r="A41" s="98" t="s">
        <v>65</v>
      </c>
      <c r="B41" s="100" t="s">
        <v>144</v>
      </c>
      <c r="C41" s="88" t="s">
        <v>57</v>
      </c>
      <c r="D41" s="91">
        <f aca="true" t="shared" si="4" ref="D41">D42</f>
        <v>30000</v>
      </c>
    </row>
    <row r="42" spans="1:4" ht="30">
      <c r="A42" s="98" t="s">
        <v>66</v>
      </c>
      <c r="B42" s="100" t="s">
        <v>144</v>
      </c>
      <c r="C42" s="88" t="s">
        <v>58</v>
      </c>
      <c r="D42" s="92">
        <v>30000</v>
      </c>
    </row>
    <row r="43" spans="1:4" ht="42.75">
      <c r="A43" s="103" t="s">
        <v>146</v>
      </c>
      <c r="B43" s="99" t="s">
        <v>145</v>
      </c>
      <c r="C43" s="99" t="s">
        <v>57</v>
      </c>
      <c r="D43" s="85">
        <f aca="true" t="shared" si="5" ref="D43:D44">D44</f>
        <v>505000</v>
      </c>
    </row>
    <row r="44" spans="1:4" ht="30">
      <c r="A44" s="90" t="s">
        <v>65</v>
      </c>
      <c r="B44" s="100" t="s">
        <v>145</v>
      </c>
      <c r="C44" s="100" t="s">
        <v>57</v>
      </c>
      <c r="D44" s="91">
        <f t="shared" si="5"/>
        <v>505000</v>
      </c>
    </row>
    <row r="45" spans="1:4" ht="30">
      <c r="A45" s="90" t="s">
        <v>66</v>
      </c>
      <c r="B45" s="100" t="s">
        <v>145</v>
      </c>
      <c r="C45" s="100" t="s">
        <v>58</v>
      </c>
      <c r="D45" s="92">
        <v>505000</v>
      </c>
    </row>
    <row r="46" spans="1:4" ht="45">
      <c r="A46" s="86" t="s">
        <v>89</v>
      </c>
      <c r="B46" s="99" t="s">
        <v>139</v>
      </c>
      <c r="C46" s="100"/>
      <c r="D46" s="85">
        <f>D47</f>
        <v>3708789</v>
      </c>
    </row>
    <row r="47" spans="1:4" ht="29.25">
      <c r="A47" s="89" t="s">
        <v>138</v>
      </c>
      <c r="B47" s="99" t="s">
        <v>140</v>
      </c>
      <c r="C47" s="100"/>
      <c r="D47" s="85">
        <f>D48+D51+D54+D57+D60+D65+D68+D73</f>
        <v>3708789</v>
      </c>
    </row>
    <row r="48" spans="1:4" ht="14.25">
      <c r="A48" s="89" t="s">
        <v>63</v>
      </c>
      <c r="B48" s="99" t="s">
        <v>233</v>
      </c>
      <c r="C48" s="99"/>
      <c r="D48" s="85">
        <f aca="true" t="shared" si="6" ref="D48:D49">D49</f>
        <v>400000</v>
      </c>
    </row>
    <row r="49" spans="1:4" ht="15">
      <c r="A49" s="104" t="s">
        <v>47</v>
      </c>
      <c r="B49" s="100" t="s">
        <v>233</v>
      </c>
      <c r="C49" s="100">
        <v>800</v>
      </c>
      <c r="D49" s="91">
        <f t="shared" si="6"/>
        <v>400000</v>
      </c>
    </row>
    <row r="50" spans="1:4" ht="15">
      <c r="A50" s="104" t="s">
        <v>64</v>
      </c>
      <c r="B50" s="100" t="s">
        <v>233</v>
      </c>
      <c r="C50" s="100">
        <v>870</v>
      </c>
      <c r="D50" s="92">
        <v>400000</v>
      </c>
    </row>
    <row r="51" spans="1:4" ht="15">
      <c r="A51" s="89" t="s">
        <v>116</v>
      </c>
      <c r="B51" s="87" t="s">
        <v>156</v>
      </c>
      <c r="C51" s="88"/>
      <c r="D51" s="85">
        <f aca="true" t="shared" si="7" ref="D51:D52">D52</f>
        <v>50000</v>
      </c>
    </row>
    <row r="52" spans="1:4" ht="30">
      <c r="A52" s="90" t="s">
        <v>65</v>
      </c>
      <c r="B52" s="88" t="s">
        <v>156</v>
      </c>
      <c r="C52" s="88" t="s">
        <v>57</v>
      </c>
      <c r="D52" s="91">
        <f t="shared" si="7"/>
        <v>50000</v>
      </c>
    </row>
    <row r="53" spans="1:4" ht="30">
      <c r="A53" s="90" t="s">
        <v>66</v>
      </c>
      <c r="B53" s="88" t="s">
        <v>156</v>
      </c>
      <c r="C53" s="88" t="s">
        <v>58</v>
      </c>
      <c r="D53" s="92">
        <v>50000</v>
      </c>
    </row>
    <row r="54" spans="1:4" ht="28.5">
      <c r="A54" s="93" t="s">
        <v>251</v>
      </c>
      <c r="B54" s="87" t="s">
        <v>243</v>
      </c>
      <c r="C54" s="88"/>
      <c r="D54" s="85">
        <f aca="true" t="shared" si="8" ref="D54:D55">D55</f>
        <v>50000</v>
      </c>
    </row>
    <row r="55" spans="1:4" ht="30">
      <c r="A55" s="90" t="s">
        <v>65</v>
      </c>
      <c r="B55" s="88" t="s">
        <v>243</v>
      </c>
      <c r="C55" s="88" t="s">
        <v>57</v>
      </c>
      <c r="D55" s="91">
        <f t="shared" si="8"/>
        <v>50000</v>
      </c>
    </row>
    <row r="56" spans="1:4" ht="30">
      <c r="A56" s="90" t="s">
        <v>66</v>
      </c>
      <c r="B56" s="88" t="s">
        <v>243</v>
      </c>
      <c r="C56" s="88" t="s">
        <v>58</v>
      </c>
      <c r="D56" s="92">
        <v>50000</v>
      </c>
    </row>
    <row r="57" spans="1:4" ht="14.25">
      <c r="A57" s="93" t="s">
        <v>158</v>
      </c>
      <c r="B57" s="87" t="s">
        <v>157</v>
      </c>
      <c r="C57" s="87"/>
      <c r="D57" s="85">
        <f aca="true" t="shared" si="9" ref="D57:D58">D58</f>
        <v>1484994</v>
      </c>
    </row>
    <row r="58" spans="1:4" ht="45">
      <c r="A58" s="98" t="s">
        <v>85</v>
      </c>
      <c r="B58" s="88" t="s">
        <v>157</v>
      </c>
      <c r="C58" s="95">
        <v>100</v>
      </c>
      <c r="D58" s="91">
        <f t="shared" si="9"/>
        <v>1484994</v>
      </c>
    </row>
    <row r="59" spans="1:4" ht="15">
      <c r="A59" s="98" t="s">
        <v>95</v>
      </c>
      <c r="B59" s="88" t="s">
        <v>157</v>
      </c>
      <c r="C59" s="95">
        <v>120</v>
      </c>
      <c r="D59" s="92">
        <v>1484994</v>
      </c>
    </row>
    <row r="60" spans="1:4" ht="14.25">
      <c r="A60" s="93" t="s">
        <v>159</v>
      </c>
      <c r="B60" s="87" t="s">
        <v>215</v>
      </c>
      <c r="C60" s="87"/>
      <c r="D60" s="85">
        <f>D61+D63</f>
        <v>128700</v>
      </c>
    </row>
    <row r="61" spans="1:4" ht="45">
      <c r="A61" s="98" t="s">
        <v>85</v>
      </c>
      <c r="B61" s="88" t="s">
        <v>215</v>
      </c>
      <c r="C61" s="95">
        <v>100</v>
      </c>
      <c r="D61" s="91">
        <f>D62</f>
        <v>92700</v>
      </c>
    </row>
    <row r="62" spans="1:4" ht="15">
      <c r="A62" s="98" t="s">
        <v>95</v>
      </c>
      <c r="B62" s="88" t="s">
        <v>215</v>
      </c>
      <c r="C62" s="95">
        <v>120</v>
      </c>
      <c r="D62" s="92">
        <v>92700</v>
      </c>
    </row>
    <row r="63" spans="1:4" ht="30">
      <c r="A63" s="90" t="s">
        <v>65</v>
      </c>
      <c r="B63" s="88" t="s">
        <v>215</v>
      </c>
      <c r="C63" s="88" t="s">
        <v>57</v>
      </c>
      <c r="D63" s="91">
        <f>D64</f>
        <v>36000</v>
      </c>
    </row>
    <row r="64" spans="1:4" ht="30">
      <c r="A64" s="90" t="s">
        <v>66</v>
      </c>
      <c r="B64" s="88" t="s">
        <v>215</v>
      </c>
      <c r="C64" s="88" t="s">
        <v>58</v>
      </c>
      <c r="D64" s="92">
        <v>36000</v>
      </c>
    </row>
    <row r="65" spans="1:4" ht="28.5">
      <c r="A65" s="93" t="s">
        <v>162</v>
      </c>
      <c r="B65" s="87" t="s">
        <v>163</v>
      </c>
      <c r="C65" s="87"/>
      <c r="D65" s="85">
        <f aca="true" t="shared" si="10" ref="D65:D66">D66</f>
        <v>430000</v>
      </c>
    </row>
    <row r="66" spans="1:4" ht="30">
      <c r="A66" s="90" t="s">
        <v>65</v>
      </c>
      <c r="B66" s="88" t="s">
        <v>163</v>
      </c>
      <c r="C66" s="88" t="s">
        <v>57</v>
      </c>
      <c r="D66" s="91">
        <f t="shared" si="10"/>
        <v>430000</v>
      </c>
    </row>
    <row r="67" spans="1:4" ht="30">
      <c r="A67" s="90" t="s">
        <v>66</v>
      </c>
      <c r="B67" s="88" t="s">
        <v>163</v>
      </c>
      <c r="C67" s="88" t="s">
        <v>58</v>
      </c>
      <c r="D67" s="92">
        <v>430000</v>
      </c>
    </row>
    <row r="68" spans="1:4" ht="29.25">
      <c r="A68" s="89" t="s">
        <v>91</v>
      </c>
      <c r="B68" s="87" t="s">
        <v>165</v>
      </c>
      <c r="C68" s="95"/>
      <c r="D68" s="85">
        <f>D69+D71</f>
        <v>810120</v>
      </c>
    </row>
    <row r="69" spans="1:4" ht="45">
      <c r="A69" s="98" t="s">
        <v>85</v>
      </c>
      <c r="B69" s="88" t="s">
        <v>165</v>
      </c>
      <c r="C69" s="95">
        <v>100</v>
      </c>
      <c r="D69" s="91">
        <f>D70</f>
        <v>476540</v>
      </c>
    </row>
    <row r="70" spans="1:4" ht="15">
      <c r="A70" s="98" t="s">
        <v>95</v>
      </c>
      <c r="B70" s="88" t="s">
        <v>165</v>
      </c>
      <c r="C70" s="95">
        <v>120</v>
      </c>
      <c r="D70" s="92">
        <v>476540</v>
      </c>
    </row>
    <row r="71" spans="1:4" ht="30">
      <c r="A71" s="90" t="s">
        <v>65</v>
      </c>
      <c r="B71" s="88" t="s">
        <v>165</v>
      </c>
      <c r="C71" s="88" t="s">
        <v>57</v>
      </c>
      <c r="D71" s="91">
        <f>D72</f>
        <v>333580</v>
      </c>
    </row>
    <row r="72" spans="1:4" ht="30">
      <c r="A72" s="90" t="s">
        <v>66</v>
      </c>
      <c r="B72" s="88" t="s">
        <v>165</v>
      </c>
      <c r="C72" s="88" t="s">
        <v>58</v>
      </c>
      <c r="D72" s="92">
        <v>333580</v>
      </c>
    </row>
    <row r="73" spans="1:4" ht="28.5">
      <c r="A73" s="93" t="s">
        <v>160</v>
      </c>
      <c r="B73" s="87" t="s">
        <v>161</v>
      </c>
      <c r="C73" s="87"/>
      <c r="D73" s="85">
        <f aca="true" t="shared" si="11" ref="D73:D74">D74</f>
        <v>354975</v>
      </c>
    </row>
    <row r="74" spans="1:4" ht="45">
      <c r="A74" s="98" t="s">
        <v>85</v>
      </c>
      <c r="B74" s="88" t="s">
        <v>161</v>
      </c>
      <c r="C74" s="95">
        <v>100</v>
      </c>
      <c r="D74" s="91">
        <f t="shared" si="11"/>
        <v>354975</v>
      </c>
    </row>
    <row r="75" spans="1:4" ht="15">
      <c r="A75" s="98" t="s">
        <v>95</v>
      </c>
      <c r="B75" s="88" t="s">
        <v>161</v>
      </c>
      <c r="C75" s="95">
        <v>120</v>
      </c>
      <c r="D75" s="92">
        <v>354975</v>
      </c>
    </row>
    <row r="76" spans="1:4" ht="30">
      <c r="A76" s="86" t="s">
        <v>195</v>
      </c>
      <c r="B76" s="87" t="s">
        <v>194</v>
      </c>
      <c r="C76" s="88"/>
      <c r="D76" s="85">
        <f>D77</f>
        <v>10369092</v>
      </c>
    </row>
    <row r="77" spans="1:4" ht="29.25">
      <c r="A77" s="96" t="s">
        <v>288</v>
      </c>
      <c r="B77" s="87" t="s">
        <v>276</v>
      </c>
      <c r="C77" s="88"/>
      <c r="D77" s="85">
        <f>D78+D85+D88</f>
        <v>10369092</v>
      </c>
    </row>
    <row r="78" spans="1:4" ht="28.5">
      <c r="A78" s="96" t="s">
        <v>81</v>
      </c>
      <c r="B78" s="87" t="s">
        <v>280</v>
      </c>
      <c r="C78" s="87"/>
      <c r="D78" s="85">
        <f>D79+D81+D83</f>
        <v>8123092</v>
      </c>
    </row>
    <row r="79" spans="1:4" ht="45">
      <c r="A79" s="98" t="s">
        <v>82</v>
      </c>
      <c r="B79" s="88" t="s">
        <v>280</v>
      </c>
      <c r="C79" s="88" t="s">
        <v>54</v>
      </c>
      <c r="D79" s="91">
        <f aca="true" t="shared" si="12" ref="D79">D80</f>
        <v>6799092</v>
      </c>
    </row>
    <row r="80" spans="1:4" ht="15">
      <c r="A80" s="98" t="s">
        <v>83</v>
      </c>
      <c r="B80" s="88" t="s">
        <v>280</v>
      </c>
      <c r="C80" s="88" t="s">
        <v>84</v>
      </c>
      <c r="D80" s="92">
        <v>6799092</v>
      </c>
    </row>
    <row r="81" spans="1:4" ht="30">
      <c r="A81" s="90" t="s">
        <v>65</v>
      </c>
      <c r="B81" s="88" t="s">
        <v>280</v>
      </c>
      <c r="C81" s="88" t="s">
        <v>57</v>
      </c>
      <c r="D81" s="91">
        <f>D82</f>
        <v>1318000</v>
      </c>
    </row>
    <row r="82" spans="1:4" ht="30">
      <c r="A82" s="90" t="s">
        <v>66</v>
      </c>
      <c r="B82" s="88" t="s">
        <v>280</v>
      </c>
      <c r="C82" s="88" t="s">
        <v>58</v>
      </c>
      <c r="D82" s="92">
        <v>1318000</v>
      </c>
    </row>
    <row r="83" spans="1:4" ht="15">
      <c r="A83" s="105" t="s">
        <v>47</v>
      </c>
      <c r="B83" s="88" t="s">
        <v>280</v>
      </c>
      <c r="C83" s="100" t="s">
        <v>59</v>
      </c>
      <c r="D83" s="91">
        <f aca="true" t="shared" si="13" ref="D83">D84</f>
        <v>6000</v>
      </c>
    </row>
    <row r="84" spans="1:4" ht="15">
      <c r="A84" s="105" t="s">
        <v>67</v>
      </c>
      <c r="B84" s="88" t="s">
        <v>280</v>
      </c>
      <c r="C84" s="100" t="s">
        <v>60</v>
      </c>
      <c r="D84" s="92">
        <v>6000</v>
      </c>
    </row>
    <row r="85" spans="1:4" ht="16.5" customHeight="1">
      <c r="A85" s="96" t="s">
        <v>92</v>
      </c>
      <c r="B85" s="87" t="s">
        <v>277</v>
      </c>
      <c r="C85" s="88"/>
      <c r="D85" s="85">
        <f aca="true" t="shared" si="14" ref="D85:D86">D86</f>
        <v>1546000</v>
      </c>
    </row>
    <row r="86" spans="1:4" ht="30">
      <c r="A86" s="90" t="s">
        <v>65</v>
      </c>
      <c r="B86" s="88" t="s">
        <v>277</v>
      </c>
      <c r="C86" s="88" t="s">
        <v>57</v>
      </c>
      <c r="D86" s="91">
        <f t="shared" si="14"/>
        <v>1546000</v>
      </c>
    </row>
    <row r="87" spans="1:4" ht="30">
      <c r="A87" s="90" t="s">
        <v>66</v>
      </c>
      <c r="B87" s="88" t="s">
        <v>277</v>
      </c>
      <c r="C87" s="88" t="s">
        <v>58</v>
      </c>
      <c r="D87" s="92">
        <v>1546000</v>
      </c>
    </row>
    <row r="88" spans="1:4" ht="15" customHeight="1">
      <c r="A88" s="96" t="s">
        <v>93</v>
      </c>
      <c r="B88" s="87" t="s">
        <v>279</v>
      </c>
      <c r="C88" s="88"/>
      <c r="D88" s="85">
        <f aca="true" t="shared" si="15" ref="D88:D89">D89</f>
        <v>700000</v>
      </c>
    </row>
    <row r="89" spans="1:4" ht="30">
      <c r="A89" s="90" t="s">
        <v>65</v>
      </c>
      <c r="B89" s="88" t="s">
        <v>279</v>
      </c>
      <c r="C89" s="88" t="s">
        <v>57</v>
      </c>
      <c r="D89" s="91">
        <f t="shared" si="15"/>
        <v>700000</v>
      </c>
    </row>
    <row r="90" spans="1:4" ht="30">
      <c r="A90" s="90" t="s">
        <v>66</v>
      </c>
      <c r="B90" s="88" t="s">
        <v>279</v>
      </c>
      <c r="C90" s="88" t="s">
        <v>58</v>
      </c>
      <c r="D90" s="92">
        <v>700000</v>
      </c>
    </row>
    <row r="91" spans="1:4" ht="45">
      <c r="A91" s="86" t="s">
        <v>76</v>
      </c>
      <c r="B91" s="87" t="s">
        <v>208</v>
      </c>
      <c r="C91" s="88"/>
      <c r="D91" s="85">
        <f>D92</f>
        <v>5872642</v>
      </c>
    </row>
    <row r="92" spans="1:4" ht="28.5">
      <c r="A92" s="106" t="s">
        <v>240</v>
      </c>
      <c r="B92" s="87" t="s">
        <v>209</v>
      </c>
      <c r="C92" s="88"/>
      <c r="D92" s="85">
        <f>D100+D93+D103</f>
        <v>5872642</v>
      </c>
    </row>
    <row r="93" spans="1:4" ht="28.5">
      <c r="A93" s="96" t="s">
        <v>81</v>
      </c>
      <c r="B93" s="87" t="s">
        <v>212</v>
      </c>
      <c r="C93" s="87"/>
      <c r="D93" s="85">
        <f>D94+D96+D98</f>
        <v>4040642</v>
      </c>
    </row>
    <row r="94" spans="1:4" ht="51" customHeight="1">
      <c r="A94" s="98" t="s">
        <v>241</v>
      </c>
      <c r="B94" s="88" t="s">
        <v>212</v>
      </c>
      <c r="C94" s="88" t="s">
        <v>54</v>
      </c>
      <c r="D94" s="91">
        <f>D95</f>
        <v>3342642</v>
      </c>
    </row>
    <row r="95" spans="1:4" ht="15">
      <c r="A95" s="98" t="s">
        <v>83</v>
      </c>
      <c r="B95" s="88" t="s">
        <v>212</v>
      </c>
      <c r="C95" s="88" t="s">
        <v>84</v>
      </c>
      <c r="D95" s="92">
        <v>3342642</v>
      </c>
    </row>
    <row r="96" spans="1:4" ht="30">
      <c r="A96" s="90" t="s">
        <v>65</v>
      </c>
      <c r="B96" s="88" t="s">
        <v>212</v>
      </c>
      <c r="C96" s="88" t="s">
        <v>57</v>
      </c>
      <c r="D96" s="107">
        <f>D97</f>
        <v>690000</v>
      </c>
    </row>
    <row r="97" spans="1:4" ht="30">
      <c r="A97" s="90" t="s">
        <v>66</v>
      </c>
      <c r="B97" s="88" t="s">
        <v>212</v>
      </c>
      <c r="C97" s="88" t="s">
        <v>58</v>
      </c>
      <c r="D97" s="92">
        <v>690000</v>
      </c>
    </row>
    <row r="98" spans="1:4" ht="15">
      <c r="A98" s="90" t="s">
        <v>47</v>
      </c>
      <c r="B98" s="88" t="s">
        <v>212</v>
      </c>
      <c r="C98" s="88" t="s">
        <v>59</v>
      </c>
      <c r="D98" s="107">
        <f>D99</f>
        <v>8000</v>
      </c>
    </row>
    <row r="99" spans="1:4" ht="15">
      <c r="A99" s="90" t="s">
        <v>67</v>
      </c>
      <c r="B99" s="88" t="s">
        <v>212</v>
      </c>
      <c r="C99" s="88" t="s">
        <v>60</v>
      </c>
      <c r="D99" s="92">
        <v>8000</v>
      </c>
    </row>
    <row r="100" spans="1:4" ht="15">
      <c r="A100" s="96" t="s">
        <v>284</v>
      </c>
      <c r="B100" s="87" t="s">
        <v>283</v>
      </c>
      <c r="C100" s="88"/>
      <c r="D100" s="85">
        <f aca="true" t="shared" si="16" ref="D100:D104">D101</f>
        <v>417000</v>
      </c>
    </row>
    <row r="101" spans="1:4" ht="30">
      <c r="A101" s="90" t="s">
        <v>65</v>
      </c>
      <c r="B101" s="88" t="s">
        <v>283</v>
      </c>
      <c r="C101" s="88" t="s">
        <v>57</v>
      </c>
      <c r="D101" s="91">
        <f t="shared" si="16"/>
        <v>417000</v>
      </c>
    </row>
    <row r="102" spans="1:4" ht="30">
      <c r="A102" s="90" t="s">
        <v>66</v>
      </c>
      <c r="B102" s="88" t="s">
        <v>283</v>
      </c>
      <c r="C102" s="88" t="s">
        <v>58</v>
      </c>
      <c r="D102" s="92">
        <v>417000</v>
      </c>
    </row>
    <row r="103" spans="1:4" ht="29.25">
      <c r="A103" s="96" t="s">
        <v>210</v>
      </c>
      <c r="B103" s="87" t="s">
        <v>211</v>
      </c>
      <c r="C103" s="88"/>
      <c r="D103" s="85">
        <f t="shared" si="16"/>
        <v>1415000</v>
      </c>
    </row>
    <row r="104" spans="1:4" ht="30">
      <c r="A104" s="90" t="s">
        <v>65</v>
      </c>
      <c r="B104" s="88" t="s">
        <v>211</v>
      </c>
      <c r="C104" s="88" t="s">
        <v>57</v>
      </c>
      <c r="D104" s="91">
        <f t="shared" si="16"/>
        <v>1415000</v>
      </c>
    </row>
    <row r="105" spans="1:4" ht="30">
      <c r="A105" s="90" t="s">
        <v>66</v>
      </c>
      <c r="B105" s="88" t="s">
        <v>211</v>
      </c>
      <c r="C105" s="88" t="s">
        <v>58</v>
      </c>
      <c r="D105" s="92">
        <v>1415000</v>
      </c>
    </row>
    <row r="106" spans="1:4" ht="30">
      <c r="A106" s="86" t="s">
        <v>71</v>
      </c>
      <c r="B106" s="87" t="s">
        <v>164</v>
      </c>
      <c r="C106" s="95"/>
      <c r="D106" s="85">
        <f>D107</f>
        <v>13170000</v>
      </c>
    </row>
    <row r="107" spans="1:4" ht="30">
      <c r="A107" s="86" t="s">
        <v>217</v>
      </c>
      <c r="B107" s="87" t="s">
        <v>183</v>
      </c>
      <c r="C107" s="95"/>
      <c r="D107" s="85">
        <f>D108+D113+D116+D119+D122+D131++D128+D125</f>
        <v>13170000</v>
      </c>
    </row>
    <row r="108" spans="1:4" ht="14.25">
      <c r="A108" s="96" t="s">
        <v>72</v>
      </c>
      <c r="B108" s="87" t="s">
        <v>184</v>
      </c>
      <c r="C108" s="84"/>
      <c r="D108" s="85">
        <f>D109+D111</f>
        <v>2205000</v>
      </c>
    </row>
    <row r="109" spans="1:4" ht="30">
      <c r="A109" s="90" t="s">
        <v>65</v>
      </c>
      <c r="B109" s="88" t="s">
        <v>184</v>
      </c>
      <c r="C109" s="95">
        <v>200</v>
      </c>
      <c r="D109" s="91">
        <f>D110</f>
        <v>2200000</v>
      </c>
    </row>
    <row r="110" spans="1:4" ht="30">
      <c r="A110" s="90" t="s">
        <v>66</v>
      </c>
      <c r="B110" s="88" t="s">
        <v>184</v>
      </c>
      <c r="C110" s="95">
        <v>240</v>
      </c>
      <c r="D110" s="92">
        <v>2200000</v>
      </c>
    </row>
    <row r="111" spans="1:4" ht="15">
      <c r="A111" s="90" t="s">
        <v>47</v>
      </c>
      <c r="B111" s="88" t="s">
        <v>184</v>
      </c>
      <c r="C111" s="95">
        <v>800</v>
      </c>
      <c r="D111" s="91">
        <f>D112</f>
        <v>5000</v>
      </c>
    </row>
    <row r="112" spans="1:4" ht="15">
      <c r="A112" s="90" t="s">
        <v>67</v>
      </c>
      <c r="B112" s="88" t="s">
        <v>184</v>
      </c>
      <c r="C112" s="95">
        <v>850</v>
      </c>
      <c r="D112" s="92">
        <v>5000</v>
      </c>
    </row>
    <row r="113" spans="1:4" ht="15">
      <c r="A113" s="89" t="s">
        <v>119</v>
      </c>
      <c r="B113" s="87" t="s">
        <v>185</v>
      </c>
      <c r="C113" s="95"/>
      <c r="D113" s="85">
        <f aca="true" t="shared" si="17" ref="D113:D114">D114</f>
        <v>3250000</v>
      </c>
    </row>
    <row r="114" spans="1:4" ht="30">
      <c r="A114" s="90" t="s">
        <v>65</v>
      </c>
      <c r="B114" s="88" t="s">
        <v>185</v>
      </c>
      <c r="C114" s="95">
        <v>200</v>
      </c>
      <c r="D114" s="91">
        <f t="shared" si="17"/>
        <v>3250000</v>
      </c>
    </row>
    <row r="115" spans="1:4" ht="30">
      <c r="A115" s="90" t="s">
        <v>66</v>
      </c>
      <c r="B115" s="88" t="s">
        <v>185</v>
      </c>
      <c r="C115" s="95">
        <v>240</v>
      </c>
      <c r="D115" s="92">
        <v>3250000</v>
      </c>
    </row>
    <row r="116" spans="1:4" ht="14.25" customHeight="1">
      <c r="A116" s="89" t="s">
        <v>121</v>
      </c>
      <c r="B116" s="87" t="s">
        <v>213</v>
      </c>
      <c r="C116" s="84"/>
      <c r="D116" s="85">
        <f aca="true" t="shared" si="18" ref="D116:D117">D117</f>
        <v>619925</v>
      </c>
    </row>
    <row r="117" spans="1:4" ht="30">
      <c r="A117" s="90" t="s">
        <v>65</v>
      </c>
      <c r="B117" s="88" t="s">
        <v>213</v>
      </c>
      <c r="C117" s="95">
        <v>200</v>
      </c>
      <c r="D117" s="91">
        <f t="shared" si="18"/>
        <v>619925</v>
      </c>
    </row>
    <row r="118" spans="1:4" ht="30">
      <c r="A118" s="90" t="s">
        <v>66</v>
      </c>
      <c r="B118" s="88" t="s">
        <v>213</v>
      </c>
      <c r="C118" s="95">
        <v>240</v>
      </c>
      <c r="D118" s="92">
        <v>619925</v>
      </c>
    </row>
    <row r="119" spans="1:4" ht="28.5">
      <c r="A119" s="89" t="s">
        <v>249</v>
      </c>
      <c r="B119" s="87" t="s">
        <v>247</v>
      </c>
      <c r="C119" s="84"/>
      <c r="D119" s="85">
        <f aca="true" t="shared" si="19" ref="D119:D120">D120</f>
        <v>35075</v>
      </c>
    </row>
    <row r="120" spans="1:4" ht="30">
      <c r="A120" s="90" t="s">
        <v>65</v>
      </c>
      <c r="B120" s="88" t="s">
        <v>247</v>
      </c>
      <c r="C120" s="95">
        <v>200</v>
      </c>
      <c r="D120" s="91">
        <f t="shared" si="19"/>
        <v>35075</v>
      </c>
    </row>
    <row r="121" spans="1:4" ht="30">
      <c r="A121" s="90" t="s">
        <v>66</v>
      </c>
      <c r="B121" s="88" t="s">
        <v>247</v>
      </c>
      <c r="C121" s="95">
        <v>240</v>
      </c>
      <c r="D121" s="92">
        <v>35075</v>
      </c>
    </row>
    <row r="122" spans="1:4" ht="15">
      <c r="A122" s="89" t="s">
        <v>73</v>
      </c>
      <c r="B122" s="87" t="s">
        <v>186</v>
      </c>
      <c r="C122" s="95"/>
      <c r="D122" s="85">
        <f aca="true" t="shared" si="20" ref="D122:D123">D123</f>
        <v>1585000</v>
      </c>
    </row>
    <row r="123" spans="1:4" ht="30">
      <c r="A123" s="90" t="s">
        <v>65</v>
      </c>
      <c r="B123" s="88" t="s">
        <v>186</v>
      </c>
      <c r="C123" s="95">
        <v>200</v>
      </c>
      <c r="D123" s="91">
        <f t="shared" si="20"/>
        <v>1585000</v>
      </c>
    </row>
    <row r="124" spans="1:4" ht="30">
      <c r="A124" s="90" t="s">
        <v>66</v>
      </c>
      <c r="B124" s="88" t="s">
        <v>186</v>
      </c>
      <c r="C124" s="95">
        <v>240</v>
      </c>
      <c r="D124" s="92">
        <v>1585000</v>
      </c>
    </row>
    <row r="125" spans="1:4" ht="14.25">
      <c r="A125" s="89" t="s">
        <v>264</v>
      </c>
      <c r="B125" s="87" t="s">
        <v>263</v>
      </c>
      <c r="C125" s="84"/>
      <c r="D125" s="85">
        <f aca="true" t="shared" si="21" ref="D125:D126">D126</f>
        <v>274953</v>
      </c>
    </row>
    <row r="126" spans="1:4" ht="30">
      <c r="A126" s="90" t="s">
        <v>65</v>
      </c>
      <c r="B126" s="88" t="s">
        <v>263</v>
      </c>
      <c r="C126" s="95">
        <v>200</v>
      </c>
      <c r="D126" s="91">
        <f t="shared" si="21"/>
        <v>274953</v>
      </c>
    </row>
    <row r="127" spans="1:4" ht="30">
      <c r="A127" s="90" t="s">
        <v>66</v>
      </c>
      <c r="B127" s="88" t="s">
        <v>263</v>
      </c>
      <c r="C127" s="95">
        <v>240</v>
      </c>
      <c r="D127" s="92">
        <v>274953</v>
      </c>
    </row>
    <row r="128" spans="1:4" ht="29.25">
      <c r="A128" s="89" t="s">
        <v>250</v>
      </c>
      <c r="B128" s="87" t="s">
        <v>248</v>
      </c>
      <c r="C128" s="95"/>
      <c r="D128" s="85">
        <f aca="true" t="shared" si="22" ref="D128:D129">D129</f>
        <v>480047</v>
      </c>
    </row>
    <row r="129" spans="1:4" ht="30">
      <c r="A129" s="90" t="s">
        <v>65</v>
      </c>
      <c r="B129" s="88" t="s">
        <v>248</v>
      </c>
      <c r="C129" s="95">
        <v>200</v>
      </c>
      <c r="D129" s="91">
        <f t="shared" si="22"/>
        <v>480047</v>
      </c>
    </row>
    <row r="130" spans="1:4" ht="30">
      <c r="A130" s="90" t="s">
        <v>66</v>
      </c>
      <c r="B130" s="88" t="s">
        <v>248</v>
      </c>
      <c r="C130" s="95">
        <v>240</v>
      </c>
      <c r="D130" s="92">
        <v>480047</v>
      </c>
    </row>
    <row r="131" spans="1:4" ht="15">
      <c r="A131" s="89" t="s">
        <v>122</v>
      </c>
      <c r="B131" s="87" t="s">
        <v>187</v>
      </c>
      <c r="C131" s="95"/>
      <c r="D131" s="85">
        <f aca="true" t="shared" si="23" ref="D131:D132">D132</f>
        <v>4720000</v>
      </c>
    </row>
    <row r="132" spans="1:4" ht="30">
      <c r="A132" s="90" t="s">
        <v>65</v>
      </c>
      <c r="B132" s="88" t="s">
        <v>187</v>
      </c>
      <c r="C132" s="95">
        <v>200</v>
      </c>
      <c r="D132" s="91">
        <f t="shared" si="23"/>
        <v>4720000</v>
      </c>
    </row>
    <row r="133" spans="1:4" ht="30">
      <c r="A133" s="90" t="s">
        <v>66</v>
      </c>
      <c r="B133" s="88" t="s">
        <v>187</v>
      </c>
      <c r="C133" s="95">
        <v>240</v>
      </c>
      <c r="D133" s="92">
        <v>4720000</v>
      </c>
    </row>
    <row r="134" spans="1:4" ht="45">
      <c r="A134" s="86" t="s">
        <v>68</v>
      </c>
      <c r="B134" s="99" t="s">
        <v>150</v>
      </c>
      <c r="C134" s="100"/>
      <c r="D134" s="85">
        <f aca="true" t="shared" si="24" ref="D134:D135">D135</f>
        <v>792000</v>
      </c>
    </row>
    <row r="135" spans="1:4" ht="29.25">
      <c r="A135" s="89" t="s">
        <v>148</v>
      </c>
      <c r="B135" s="99" t="s">
        <v>235</v>
      </c>
      <c r="C135" s="100"/>
      <c r="D135" s="85">
        <f t="shared" si="24"/>
        <v>792000</v>
      </c>
    </row>
    <row r="136" spans="1:4" ht="14.25">
      <c r="A136" s="89" t="s">
        <v>236</v>
      </c>
      <c r="B136" s="99" t="s">
        <v>149</v>
      </c>
      <c r="C136" s="99"/>
      <c r="D136" s="85">
        <f aca="true" t="shared" si="25" ref="D136:D137">D137</f>
        <v>792000</v>
      </c>
    </row>
    <row r="137" spans="1:4" ht="30">
      <c r="A137" s="90" t="s">
        <v>65</v>
      </c>
      <c r="B137" s="100" t="s">
        <v>149</v>
      </c>
      <c r="C137" s="100" t="s">
        <v>57</v>
      </c>
      <c r="D137" s="91">
        <f t="shared" si="25"/>
        <v>792000</v>
      </c>
    </row>
    <row r="138" spans="1:4" ht="30">
      <c r="A138" s="90" t="s">
        <v>66</v>
      </c>
      <c r="B138" s="100" t="s">
        <v>149</v>
      </c>
      <c r="C138" s="100" t="s">
        <v>58</v>
      </c>
      <c r="D138" s="92">
        <v>792000</v>
      </c>
    </row>
    <row r="139" spans="1:4" ht="30">
      <c r="A139" s="86" t="s">
        <v>114</v>
      </c>
      <c r="B139" s="87" t="s">
        <v>166</v>
      </c>
      <c r="C139" s="88"/>
      <c r="D139" s="85">
        <f>D140</f>
        <v>11078303</v>
      </c>
    </row>
    <row r="140" spans="1:4" ht="29.25">
      <c r="A140" s="89" t="s">
        <v>168</v>
      </c>
      <c r="B140" s="87" t="s">
        <v>167</v>
      </c>
      <c r="C140" s="88"/>
      <c r="D140" s="85">
        <f>D141+D144+D147+D150</f>
        <v>11078303</v>
      </c>
    </row>
    <row r="141" spans="1:4" ht="15">
      <c r="A141" s="89" t="s">
        <v>117</v>
      </c>
      <c r="B141" s="87" t="s">
        <v>169</v>
      </c>
      <c r="C141" s="88"/>
      <c r="D141" s="85">
        <f aca="true" t="shared" si="26" ref="D141:D142">D142</f>
        <v>6150000</v>
      </c>
    </row>
    <row r="142" spans="1:4" ht="30">
      <c r="A142" s="90" t="s">
        <v>65</v>
      </c>
      <c r="B142" s="88" t="s">
        <v>169</v>
      </c>
      <c r="C142" s="88" t="s">
        <v>57</v>
      </c>
      <c r="D142" s="91">
        <f t="shared" si="26"/>
        <v>6150000</v>
      </c>
    </row>
    <row r="143" spans="1:4" ht="30">
      <c r="A143" s="90" t="s">
        <v>66</v>
      </c>
      <c r="B143" s="88" t="s">
        <v>169</v>
      </c>
      <c r="C143" s="88" t="s">
        <v>58</v>
      </c>
      <c r="D143" s="92">
        <v>6150000</v>
      </c>
    </row>
    <row r="144" spans="1:4" ht="15">
      <c r="A144" s="89" t="s">
        <v>170</v>
      </c>
      <c r="B144" s="87" t="s">
        <v>171</v>
      </c>
      <c r="C144" s="88"/>
      <c r="D144" s="85">
        <f aca="true" t="shared" si="27" ref="D144:D145">D145</f>
        <v>2345784</v>
      </c>
    </row>
    <row r="145" spans="1:4" ht="30">
      <c r="A145" s="90" t="s">
        <v>65</v>
      </c>
      <c r="B145" s="88" t="s">
        <v>171</v>
      </c>
      <c r="C145" s="88" t="s">
        <v>57</v>
      </c>
      <c r="D145" s="91">
        <f t="shared" si="27"/>
        <v>2345784</v>
      </c>
    </row>
    <row r="146" spans="1:4" ht="30">
      <c r="A146" s="90" t="s">
        <v>66</v>
      </c>
      <c r="B146" s="88" t="s">
        <v>171</v>
      </c>
      <c r="C146" s="88" t="s">
        <v>58</v>
      </c>
      <c r="D146" s="92">
        <v>2345784</v>
      </c>
    </row>
    <row r="147" spans="1:4" ht="15">
      <c r="A147" s="89" t="s">
        <v>118</v>
      </c>
      <c r="B147" s="87" t="s">
        <v>172</v>
      </c>
      <c r="C147" s="88"/>
      <c r="D147" s="85">
        <f aca="true" t="shared" si="28" ref="D147:D148">D148</f>
        <v>200000</v>
      </c>
    </row>
    <row r="148" spans="1:4" ht="30">
      <c r="A148" s="90" t="s">
        <v>65</v>
      </c>
      <c r="B148" s="88" t="s">
        <v>172</v>
      </c>
      <c r="C148" s="88" t="s">
        <v>57</v>
      </c>
      <c r="D148" s="91">
        <f t="shared" si="28"/>
        <v>200000</v>
      </c>
    </row>
    <row r="149" spans="1:4" ht="30">
      <c r="A149" s="90" t="s">
        <v>66</v>
      </c>
      <c r="B149" s="88" t="s">
        <v>172</v>
      </c>
      <c r="C149" s="88" t="s">
        <v>58</v>
      </c>
      <c r="D149" s="92">
        <v>200000</v>
      </c>
    </row>
    <row r="150" spans="1:4" ht="43.5">
      <c r="A150" s="89" t="s">
        <v>252</v>
      </c>
      <c r="B150" s="87" t="s">
        <v>244</v>
      </c>
      <c r="C150" s="88"/>
      <c r="D150" s="85">
        <f aca="true" t="shared" si="29" ref="D150:D151">D151</f>
        <v>2382519</v>
      </c>
    </row>
    <row r="151" spans="1:4" ht="30">
      <c r="A151" s="90" t="s">
        <v>65</v>
      </c>
      <c r="B151" s="88" t="s">
        <v>244</v>
      </c>
      <c r="C151" s="88" t="s">
        <v>57</v>
      </c>
      <c r="D151" s="91">
        <f t="shared" si="29"/>
        <v>2382519</v>
      </c>
    </row>
    <row r="152" spans="1:4" ht="30">
      <c r="A152" s="90" t="s">
        <v>66</v>
      </c>
      <c r="B152" s="88" t="s">
        <v>244</v>
      </c>
      <c r="C152" s="88" t="s">
        <v>58</v>
      </c>
      <c r="D152" s="92">
        <v>2382519</v>
      </c>
    </row>
    <row r="153" spans="1:4" ht="15">
      <c r="A153" s="86" t="s">
        <v>290</v>
      </c>
      <c r="B153" s="99" t="s">
        <v>179</v>
      </c>
      <c r="C153" s="88"/>
      <c r="D153" s="85">
        <f>D154+D158+D171</f>
        <v>1810000</v>
      </c>
    </row>
    <row r="154" spans="1:4" ht="28.5">
      <c r="A154" s="93" t="s">
        <v>291</v>
      </c>
      <c r="B154" s="99" t="s">
        <v>180</v>
      </c>
      <c r="C154" s="88"/>
      <c r="D154" s="85">
        <f aca="true" t="shared" si="30" ref="D154:D156">D155</f>
        <v>200000</v>
      </c>
    </row>
    <row r="155" spans="1:4" ht="14.25">
      <c r="A155" s="93" t="s">
        <v>328</v>
      </c>
      <c r="B155" s="99" t="s">
        <v>181</v>
      </c>
      <c r="C155" s="99"/>
      <c r="D155" s="85">
        <f t="shared" si="30"/>
        <v>200000</v>
      </c>
    </row>
    <row r="156" spans="1:4" ht="30">
      <c r="A156" s="90" t="s">
        <v>65</v>
      </c>
      <c r="B156" s="100" t="s">
        <v>181</v>
      </c>
      <c r="C156" s="88" t="s">
        <v>57</v>
      </c>
      <c r="D156" s="91">
        <f t="shared" si="30"/>
        <v>200000</v>
      </c>
    </row>
    <row r="157" spans="1:4" ht="30">
      <c r="A157" s="90" t="s">
        <v>66</v>
      </c>
      <c r="B157" s="100" t="s">
        <v>181</v>
      </c>
      <c r="C157" s="88" t="s">
        <v>58</v>
      </c>
      <c r="D157" s="92">
        <v>200000</v>
      </c>
    </row>
    <row r="158" spans="1:4" ht="28.5">
      <c r="A158" s="93" t="s">
        <v>292</v>
      </c>
      <c r="B158" s="99" t="s">
        <v>294</v>
      </c>
      <c r="C158" s="99"/>
      <c r="D158" s="85">
        <f>D159+D162+D165+D168</f>
        <v>1050000</v>
      </c>
    </row>
    <row r="159" spans="1:4" ht="14.25">
      <c r="A159" s="93" t="s">
        <v>299</v>
      </c>
      <c r="B159" s="99" t="s">
        <v>296</v>
      </c>
      <c r="C159" s="99"/>
      <c r="D159" s="85">
        <f aca="true" t="shared" si="31" ref="D159:D160">D160</f>
        <v>190000</v>
      </c>
    </row>
    <row r="160" spans="1:4" ht="30">
      <c r="A160" s="90" t="s">
        <v>65</v>
      </c>
      <c r="B160" s="100" t="s">
        <v>296</v>
      </c>
      <c r="C160" s="88" t="s">
        <v>57</v>
      </c>
      <c r="D160" s="91">
        <f t="shared" si="31"/>
        <v>190000</v>
      </c>
    </row>
    <row r="161" spans="1:4" ht="30">
      <c r="A161" s="90" t="s">
        <v>66</v>
      </c>
      <c r="B161" s="100" t="s">
        <v>296</v>
      </c>
      <c r="C161" s="88" t="s">
        <v>58</v>
      </c>
      <c r="D161" s="92">
        <v>190000</v>
      </c>
    </row>
    <row r="162" spans="1:4" ht="14.25">
      <c r="A162" s="93" t="s">
        <v>301</v>
      </c>
      <c r="B162" s="99" t="s">
        <v>298</v>
      </c>
      <c r="C162" s="99"/>
      <c r="D162" s="85">
        <f aca="true" t="shared" si="32" ref="D162:D163">D163</f>
        <v>5000</v>
      </c>
    </row>
    <row r="163" spans="1:4" ht="15">
      <c r="A163" s="113" t="s">
        <v>101</v>
      </c>
      <c r="B163" s="100" t="s">
        <v>298</v>
      </c>
      <c r="C163" s="88" t="s">
        <v>100</v>
      </c>
      <c r="D163" s="91">
        <f t="shared" si="32"/>
        <v>5000</v>
      </c>
    </row>
    <row r="164" spans="1:4" ht="15">
      <c r="A164" s="113" t="s">
        <v>102</v>
      </c>
      <c r="B164" s="100" t="s">
        <v>298</v>
      </c>
      <c r="C164" s="88" t="s">
        <v>99</v>
      </c>
      <c r="D164" s="92">
        <v>5000</v>
      </c>
    </row>
    <row r="165" spans="1:4" ht="14.25">
      <c r="A165" s="93" t="s">
        <v>302</v>
      </c>
      <c r="B165" s="87" t="s">
        <v>303</v>
      </c>
      <c r="C165" s="87"/>
      <c r="D165" s="85">
        <f aca="true" t="shared" si="33" ref="D165:D166">D166</f>
        <v>150000</v>
      </c>
    </row>
    <row r="166" spans="1:4" ht="30">
      <c r="A166" s="90" t="s">
        <v>65</v>
      </c>
      <c r="B166" s="88" t="s">
        <v>303</v>
      </c>
      <c r="C166" s="88" t="s">
        <v>57</v>
      </c>
      <c r="D166" s="91">
        <f t="shared" si="33"/>
        <v>150000</v>
      </c>
    </row>
    <row r="167" spans="1:4" ht="30">
      <c r="A167" s="90" t="s">
        <v>66</v>
      </c>
      <c r="B167" s="88" t="s">
        <v>303</v>
      </c>
      <c r="C167" s="88" t="s">
        <v>58</v>
      </c>
      <c r="D167" s="92">
        <v>150000</v>
      </c>
    </row>
    <row r="168" spans="1:4" ht="14.25">
      <c r="A168" s="93" t="s">
        <v>182</v>
      </c>
      <c r="B168" s="87" t="s">
        <v>304</v>
      </c>
      <c r="C168" s="84"/>
      <c r="D168" s="85">
        <f aca="true" t="shared" si="34" ref="D168:D169">D169</f>
        <v>705000</v>
      </c>
    </row>
    <row r="169" spans="1:4" ht="30">
      <c r="A169" s="90" t="s">
        <v>65</v>
      </c>
      <c r="B169" s="88" t="s">
        <v>304</v>
      </c>
      <c r="C169" s="95">
        <v>200</v>
      </c>
      <c r="D169" s="91">
        <f t="shared" si="34"/>
        <v>705000</v>
      </c>
    </row>
    <row r="170" spans="1:4" ht="30">
      <c r="A170" s="90" t="s">
        <v>66</v>
      </c>
      <c r="B170" s="88" t="s">
        <v>304</v>
      </c>
      <c r="C170" s="95">
        <v>240</v>
      </c>
      <c r="D170" s="92">
        <v>705000</v>
      </c>
    </row>
    <row r="171" spans="1:4" ht="14.25">
      <c r="A171" s="93" t="s">
        <v>293</v>
      </c>
      <c r="B171" s="99" t="s">
        <v>295</v>
      </c>
      <c r="C171" s="99"/>
      <c r="D171" s="85">
        <f aca="true" t="shared" si="35" ref="D171:D173">D172</f>
        <v>560000</v>
      </c>
    </row>
    <row r="172" spans="1:4" ht="14.25">
      <c r="A172" s="93" t="s">
        <v>300</v>
      </c>
      <c r="B172" s="99" t="s">
        <v>297</v>
      </c>
      <c r="C172" s="99"/>
      <c r="D172" s="85">
        <f t="shared" si="35"/>
        <v>560000</v>
      </c>
    </row>
    <row r="173" spans="1:4" ht="30">
      <c r="A173" s="90" t="s">
        <v>65</v>
      </c>
      <c r="B173" s="100" t="s">
        <v>297</v>
      </c>
      <c r="C173" s="88" t="s">
        <v>57</v>
      </c>
      <c r="D173" s="91">
        <f t="shared" si="35"/>
        <v>560000</v>
      </c>
    </row>
    <row r="174" spans="1:4" ht="30">
      <c r="A174" s="90" t="s">
        <v>66</v>
      </c>
      <c r="B174" s="100" t="s">
        <v>297</v>
      </c>
      <c r="C174" s="88" t="s">
        <v>58</v>
      </c>
      <c r="D174" s="92">
        <v>560000</v>
      </c>
    </row>
    <row r="175" spans="1:4" ht="60">
      <c r="A175" s="86" t="s">
        <v>174</v>
      </c>
      <c r="B175" s="87" t="s">
        <v>175</v>
      </c>
      <c r="C175" s="95"/>
      <c r="D175" s="85">
        <f>D176</f>
        <v>995068.12</v>
      </c>
    </row>
    <row r="176" spans="1:4" ht="28.5">
      <c r="A176" s="93" t="s">
        <v>176</v>
      </c>
      <c r="B176" s="87" t="s">
        <v>177</v>
      </c>
      <c r="C176" s="95"/>
      <c r="D176" s="85">
        <f>D177+D180</f>
        <v>995068.12</v>
      </c>
    </row>
    <row r="177" spans="1:4" ht="15">
      <c r="A177" s="93" t="s">
        <v>273</v>
      </c>
      <c r="B177" s="87" t="s">
        <v>274</v>
      </c>
      <c r="C177" s="95"/>
      <c r="D177" s="85">
        <f aca="true" t="shared" si="36" ref="D177:D178">D178</f>
        <v>397254.12</v>
      </c>
    </row>
    <row r="178" spans="1:4" ht="15">
      <c r="A178" s="90" t="s">
        <v>47</v>
      </c>
      <c r="B178" s="88" t="s">
        <v>274</v>
      </c>
      <c r="C178" s="95">
        <v>800</v>
      </c>
      <c r="D178" s="91">
        <f t="shared" si="36"/>
        <v>397254.12</v>
      </c>
    </row>
    <row r="179" spans="1:4" ht="30">
      <c r="A179" s="90" t="s">
        <v>70</v>
      </c>
      <c r="B179" s="88" t="s">
        <v>274</v>
      </c>
      <c r="C179" s="95">
        <v>810</v>
      </c>
      <c r="D179" s="92">
        <v>397254.12</v>
      </c>
    </row>
    <row r="180" spans="1:4" ht="43.5">
      <c r="A180" s="96" t="s">
        <v>255</v>
      </c>
      <c r="B180" s="87" t="s">
        <v>275</v>
      </c>
      <c r="C180" s="95"/>
      <c r="D180" s="85">
        <f aca="true" t="shared" si="37" ref="D180:D181">D181</f>
        <v>597814</v>
      </c>
    </row>
    <row r="181" spans="1:4" ht="30">
      <c r="A181" s="98" t="s">
        <v>65</v>
      </c>
      <c r="B181" s="88" t="s">
        <v>275</v>
      </c>
      <c r="C181" s="95">
        <v>200</v>
      </c>
      <c r="D181" s="91">
        <f t="shared" si="37"/>
        <v>597814</v>
      </c>
    </row>
    <row r="182" spans="1:4" ht="30">
      <c r="A182" s="98" t="s">
        <v>66</v>
      </c>
      <c r="B182" s="88" t="s">
        <v>275</v>
      </c>
      <c r="C182" s="95">
        <v>240</v>
      </c>
      <c r="D182" s="92">
        <v>597814</v>
      </c>
    </row>
    <row r="183" spans="1:4" ht="45">
      <c r="A183" s="86" t="s">
        <v>74</v>
      </c>
      <c r="B183" s="99" t="s">
        <v>152</v>
      </c>
      <c r="C183" s="100"/>
      <c r="D183" s="85">
        <f>D184</f>
        <v>12497725.88</v>
      </c>
    </row>
    <row r="184" spans="1:4" ht="43.5">
      <c r="A184" s="96" t="s">
        <v>216</v>
      </c>
      <c r="B184" s="99" t="s">
        <v>151</v>
      </c>
      <c r="C184" s="100"/>
      <c r="D184" s="85">
        <f>D185+D188+D199+D194+D202+D191</f>
        <v>12497725.88</v>
      </c>
    </row>
    <row r="185" spans="1:4" ht="29.25">
      <c r="A185" s="96" t="s">
        <v>253</v>
      </c>
      <c r="B185" s="99" t="s">
        <v>245</v>
      </c>
      <c r="C185" s="100"/>
      <c r="D185" s="85">
        <f aca="true" t="shared" si="38" ref="D185:D186">D186</f>
        <v>50000</v>
      </c>
    </row>
    <row r="186" spans="1:4" ht="30">
      <c r="A186" s="90" t="s">
        <v>65</v>
      </c>
      <c r="B186" s="100" t="s">
        <v>245</v>
      </c>
      <c r="C186" s="100" t="s">
        <v>57</v>
      </c>
      <c r="D186" s="91">
        <f t="shared" si="38"/>
        <v>50000</v>
      </c>
    </row>
    <row r="187" spans="1:4" ht="30">
      <c r="A187" s="90" t="s">
        <v>66</v>
      </c>
      <c r="B187" s="100" t="s">
        <v>245</v>
      </c>
      <c r="C187" s="100" t="s">
        <v>58</v>
      </c>
      <c r="D187" s="92">
        <v>50000</v>
      </c>
    </row>
    <row r="188" spans="1:4" ht="29.25">
      <c r="A188" s="96" t="s">
        <v>254</v>
      </c>
      <c r="B188" s="99" t="s">
        <v>246</v>
      </c>
      <c r="C188" s="100"/>
      <c r="D188" s="85">
        <f aca="true" t="shared" si="39" ref="D188:D189">D189</f>
        <v>185689</v>
      </c>
    </row>
    <row r="189" spans="1:4" ht="30">
      <c r="A189" s="90" t="s">
        <v>65</v>
      </c>
      <c r="B189" s="100" t="s">
        <v>246</v>
      </c>
      <c r="C189" s="100" t="s">
        <v>57</v>
      </c>
      <c r="D189" s="91">
        <f t="shared" si="39"/>
        <v>185689</v>
      </c>
    </row>
    <row r="190" spans="1:4" ht="30">
      <c r="A190" s="90" t="s">
        <v>66</v>
      </c>
      <c r="B190" s="100" t="s">
        <v>246</v>
      </c>
      <c r="C190" s="100" t="s">
        <v>58</v>
      </c>
      <c r="D190" s="92">
        <v>185689</v>
      </c>
    </row>
    <row r="191" spans="1:4" ht="14.25">
      <c r="A191" s="93" t="s">
        <v>286</v>
      </c>
      <c r="B191" s="99" t="s">
        <v>285</v>
      </c>
      <c r="C191" s="99"/>
      <c r="D191" s="85">
        <f>D192</f>
        <v>150000</v>
      </c>
    </row>
    <row r="192" spans="1:4" ht="30">
      <c r="A192" s="90" t="s">
        <v>65</v>
      </c>
      <c r="B192" s="100" t="s">
        <v>285</v>
      </c>
      <c r="C192" s="100" t="s">
        <v>57</v>
      </c>
      <c r="D192" s="91">
        <f aca="true" t="shared" si="40" ref="D192">D193</f>
        <v>150000</v>
      </c>
    </row>
    <row r="193" spans="1:4" ht="30">
      <c r="A193" s="90" t="s">
        <v>66</v>
      </c>
      <c r="B193" s="100" t="s">
        <v>285</v>
      </c>
      <c r="C193" s="100" t="s">
        <v>58</v>
      </c>
      <c r="D193" s="92">
        <v>150000</v>
      </c>
    </row>
    <row r="194" spans="1:4" ht="29.25" customHeight="1">
      <c r="A194" s="96" t="s">
        <v>230</v>
      </c>
      <c r="B194" s="99" t="s">
        <v>262</v>
      </c>
      <c r="C194" s="99"/>
      <c r="D194" s="85">
        <f>D195+D197</f>
        <v>11597725.88</v>
      </c>
    </row>
    <row r="195" spans="1:4" ht="30">
      <c r="A195" s="90" t="s">
        <v>65</v>
      </c>
      <c r="B195" s="100" t="s">
        <v>262</v>
      </c>
      <c r="C195" s="100" t="s">
        <v>57</v>
      </c>
      <c r="D195" s="91">
        <f aca="true" t="shared" si="41" ref="D195">D196</f>
        <v>9097725.88</v>
      </c>
    </row>
    <row r="196" spans="1:4" ht="30">
      <c r="A196" s="90" t="s">
        <v>66</v>
      </c>
      <c r="B196" s="100" t="s">
        <v>262</v>
      </c>
      <c r="C196" s="100" t="s">
        <v>58</v>
      </c>
      <c r="D196" s="92">
        <v>9097725.88</v>
      </c>
    </row>
    <row r="197" spans="1:4" ht="15">
      <c r="A197" s="90" t="s">
        <v>47</v>
      </c>
      <c r="B197" s="100" t="s">
        <v>262</v>
      </c>
      <c r="C197" s="88" t="s">
        <v>59</v>
      </c>
      <c r="D197" s="91">
        <f>D198</f>
        <v>2500000</v>
      </c>
    </row>
    <row r="198" spans="1:4" ht="30">
      <c r="A198" s="90" t="s">
        <v>70</v>
      </c>
      <c r="B198" s="100" t="s">
        <v>262</v>
      </c>
      <c r="C198" s="95">
        <v>810</v>
      </c>
      <c r="D198" s="92">
        <v>2500000</v>
      </c>
    </row>
    <row r="199" spans="1:4" ht="29.25">
      <c r="A199" s="89" t="s">
        <v>112</v>
      </c>
      <c r="B199" s="87" t="s">
        <v>265</v>
      </c>
      <c r="C199" s="88"/>
      <c r="D199" s="85">
        <f aca="true" t="shared" si="42" ref="D199:D200">D200</f>
        <v>400000</v>
      </c>
    </row>
    <row r="200" spans="1:4" ht="30">
      <c r="A200" s="90" t="s">
        <v>65</v>
      </c>
      <c r="B200" s="88" t="s">
        <v>265</v>
      </c>
      <c r="C200" s="88" t="s">
        <v>57</v>
      </c>
      <c r="D200" s="91">
        <f t="shared" si="42"/>
        <v>400000</v>
      </c>
    </row>
    <row r="201" spans="1:4" ht="30">
      <c r="A201" s="90" t="s">
        <v>66</v>
      </c>
      <c r="B201" s="88" t="s">
        <v>265</v>
      </c>
      <c r="C201" s="88" t="s">
        <v>58</v>
      </c>
      <c r="D201" s="92">
        <v>400000</v>
      </c>
    </row>
    <row r="202" spans="1:4" ht="72">
      <c r="A202" s="96" t="s">
        <v>173</v>
      </c>
      <c r="B202" s="87" t="s">
        <v>261</v>
      </c>
      <c r="C202" s="95"/>
      <c r="D202" s="85">
        <f aca="true" t="shared" si="43" ref="D202:D203">D203</f>
        <v>114311</v>
      </c>
    </row>
    <row r="203" spans="1:4" ht="30">
      <c r="A203" s="90" t="s">
        <v>65</v>
      </c>
      <c r="B203" s="88" t="s">
        <v>261</v>
      </c>
      <c r="C203" s="95">
        <v>200</v>
      </c>
      <c r="D203" s="91">
        <f t="shared" si="43"/>
        <v>114311</v>
      </c>
    </row>
    <row r="204" spans="1:4" ht="30">
      <c r="A204" s="90" t="s">
        <v>66</v>
      </c>
      <c r="B204" s="88" t="s">
        <v>261</v>
      </c>
      <c r="C204" s="95">
        <v>240</v>
      </c>
      <c r="D204" s="92">
        <v>114311</v>
      </c>
    </row>
    <row r="205" spans="1:4" ht="30">
      <c r="A205" s="86" t="s">
        <v>88</v>
      </c>
      <c r="B205" s="87" t="s">
        <v>190</v>
      </c>
      <c r="C205" s="87"/>
      <c r="D205" s="85">
        <f>D206</f>
        <v>361000</v>
      </c>
    </row>
    <row r="206" spans="1:4" ht="28.5">
      <c r="A206" s="96" t="s">
        <v>189</v>
      </c>
      <c r="B206" s="87" t="s">
        <v>191</v>
      </c>
      <c r="C206" s="87"/>
      <c r="D206" s="85">
        <f>D207+D210</f>
        <v>361000</v>
      </c>
    </row>
    <row r="207" spans="1:4" ht="15">
      <c r="A207" s="96" t="s">
        <v>96</v>
      </c>
      <c r="B207" s="87" t="s">
        <v>192</v>
      </c>
      <c r="C207" s="88"/>
      <c r="D207" s="85">
        <f aca="true" t="shared" si="44" ref="D207:D208">D208</f>
        <v>241000</v>
      </c>
    </row>
    <row r="208" spans="1:4" ht="30">
      <c r="A208" s="90" t="s">
        <v>65</v>
      </c>
      <c r="B208" s="88" t="s">
        <v>192</v>
      </c>
      <c r="C208" s="88" t="s">
        <v>57</v>
      </c>
      <c r="D208" s="91">
        <f t="shared" si="44"/>
        <v>241000</v>
      </c>
    </row>
    <row r="209" spans="1:4" ht="30">
      <c r="A209" s="90" t="s">
        <v>66</v>
      </c>
      <c r="B209" s="88" t="s">
        <v>192</v>
      </c>
      <c r="C209" s="88" t="s">
        <v>58</v>
      </c>
      <c r="D209" s="92">
        <v>241000</v>
      </c>
    </row>
    <row r="210" spans="1:4" ht="14.25">
      <c r="A210" s="96" t="s">
        <v>193</v>
      </c>
      <c r="B210" s="87" t="s">
        <v>231</v>
      </c>
      <c r="C210" s="87"/>
      <c r="D210" s="85">
        <f>+D211</f>
        <v>120000</v>
      </c>
    </row>
    <row r="211" spans="1:4" ht="15">
      <c r="A211" s="105" t="s">
        <v>47</v>
      </c>
      <c r="B211" s="88" t="s">
        <v>231</v>
      </c>
      <c r="C211" s="88" t="s">
        <v>59</v>
      </c>
      <c r="D211" s="91">
        <f>D212</f>
        <v>120000</v>
      </c>
    </row>
    <row r="212" spans="1:4" ht="30">
      <c r="A212" s="98" t="s">
        <v>70</v>
      </c>
      <c r="B212" s="88" t="s">
        <v>231</v>
      </c>
      <c r="C212" s="88" t="s">
        <v>48</v>
      </c>
      <c r="D212" s="92">
        <v>120000</v>
      </c>
    </row>
    <row r="213" spans="1:4" ht="45">
      <c r="A213" s="86" t="s">
        <v>242</v>
      </c>
      <c r="B213" s="99" t="s">
        <v>131</v>
      </c>
      <c r="C213" s="99"/>
      <c r="D213" s="85">
        <f aca="true" t="shared" si="45" ref="D213">D214</f>
        <v>9251806</v>
      </c>
    </row>
    <row r="214" spans="1:4" ht="28.5">
      <c r="A214" s="93" t="s">
        <v>129</v>
      </c>
      <c r="B214" s="99" t="s">
        <v>132</v>
      </c>
      <c r="C214" s="99"/>
      <c r="D214" s="85">
        <f>D215+D222</f>
        <v>9251806</v>
      </c>
    </row>
    <row r="215" spans="1:4" ht="14.25">
      <c r="A215" s="93" t="s">
        <v>53</v>
      </c>
      <c r="B215" s="99" t="s">
        <v>133</v>
      </c>
      <c r="C215" s="99"/>
      <c r="D215" s="85">
        <f>D216+D218+D220</f>
        <v>8873026</v>
      </c>
    </row>
    <row r="216" spans="1:4" ht="45">
      <c r="A216" s="102" t="s">
        <v>85</v>
      </c>
      <c r="B216" s="100" t="s">
        <v>133</v>
      </c>
      <c r="C216" s="100" t="s">
        <v>54</v>
      </c>
      <c r="D216" s="91">
        <f>D217</f>
        <v>6877026</v>
      </c>
    </row>
    <row r="217" spans="1:4" ht="15">
      <c r="A217" s="105" t="s">
        <v>94</v>
      </c>
      <c r="B217" s="100" t="s">
        <v>133</v>
      </c>
      <c r="C217" s="100" t="s">
        <v>56</v>
      </c>
      <c r="D217" s="92">
        <v>6877026</v>
      </c>
    </row>
    <row r="218" spans="1:4" ht="30">
      <c r="A218" s="90" t="s">
        <v>65</v>
      </c>
      <c r="B218" s="100" t="s">
        <v>133</v>
      </c>
      <c r="C218" s="100" t="s">
        <v>57</v>
      </c>
      <c r="D218" s="91">
        <f>D219</f>
        <v>1961000</v>
      </c>
    </row>
    <row r="219" spans="1:4" ht="30">
      <c r="A219" s="90" t="s">
        <v>66</v>
      </c>
      <c r="B219" s="100" t="s">
        <v>133</v>
      </c>
      <c r="C219" s="100" t="s">
        <v>58</v>
      </c>
      <c r="D219" s="92">
        <v>1961000</v>
      </c>
    </row>
    <row r="220" spans="1:4" ht="15">
      <c r="A220" s="105" t="s">
        <v>47</v>
      </c>
      <c r="B220" s="100" t="s">
        <v>133</v>
      </c>
      <c r="C220" s="100" t="s">
        <v>59</v>
      </c>
      <c r="D220" s="91">
        <f>D221</f>
        <v>35000</v>
      </c>
    </row>
    <row r="221" spans="1:4" ht="15">
      <c r="A221" s="105" t="s">
        <v>67</v>
      </c>
      <c r="B221" s="100" t="s">
        <v>133</v>
      </c>
      <c r="C221" s="100" t="s">
        <v>60</v>
      </c>
      <c r="D221" s="92">
        <v>35000</v>
      </c>
    </row>
    <row r="222" spans="1:4" ht="14.25">
      <c r="A222" s="79" t="s">
        <v>120</v>
      </c>
      <c r="B222" s="109" t="s">
        <v>312</v>
      </c>
      <c r="C222" s="87"/>
      <c r="D222" s="85">
        <f>D223+D225</f>
        <v>378780</v>
      </c>
    </row>
    <row r="223" spans="1:4" ht="30">
      <c r="A223" s="90" t="s">
        <v>65</v>
      </c>
      <c r="B223" s="110" t="s">
        <v>312</v>
      </c>
      <c r="C223" s="88" t="s">
        <v>57</v>
      </c>
      <c r="D223" s="91">
        <f>D224</f>
        <v>328780</v>
      </c>
    </row>
    <row r="224" spans="1:4" ht="30">
      <c r="A224" s="90" t="s">
        <v>66</v>
      </c>
      <c r="B224" s="110" t="s">
        <v>312</v>
      </c>
      <c r="C224" s="88" t="s">
        <v>58</v>
      </c>
      <c r="D224" s="92">
        <v>328780</v>
      </c>
    </row>
    <row r="225" spans="1:4" ht="15">
      <c r="A225" s="98" t="s">
        <v>47</v>
      </c>
      <c r="B225" s="110" t="s">
        <v>312</v>
      </c>
      <c r="C225" s="88" t="s">
        <v>59</v>
      </c>
      <c r="D225" s="91">
        <f>D226</f>
        <v>50000</v>
      </c>
    </row>
    <row r="226" spans="1:4" ht="15">
      <c r="A226" s="94" t="s">
        <v>67</v>
      </c>
      <c r="B226" s="110" t="s">
        <v>312</v>
      </c>
      <c r="C226" s="88" t="s">
        <v>60</v>
      </c>
      <c r="D226" s="92">
        <v>50000</v>
      </c>
    </row>
    <row r="227" spans="1:4" ht="15">
      <c r="A227" s="86" t="s">
        <v>61</v>
      </c>
      <c r="B227" s="99" t="s">
        <v>134</v>
      </c>
      <c r="C227" s="99"/>
      <c r="D227" s="85">
        <f aca="true" t="shared" si="46" ref="D227:D229">D228</f>
        <v>1014674</v>
      </c>
    </row>
    <row r="228" spans="1:4" ht="28.5">
      <c r="A228" s="93" t="s">
        <v>62</v>
      </c>
      <c r="B228" s="99" t="s">
        <v>135</v>
      </c>
      <c r="C228" s="99"/>
      <c r="D228" s="85">
        <f t="shared" si="46"/>
        <v>1014674</v>
      </c>
    </row>
    <row r="229" spans="1:4" ht="45">
      <c r="A229" s="102" t="s">
        <v>85</v>
      </c>
      <c r="B229" s="100" t="s">
        <v>135</v>
      </c>
      <c r="C229" s="100" t="s">
        <v>54</v>
      </c>
      <c r="D229" s="91">
        <f t="shared" si="46"/>
        <v>1014674</v>
      </c>
    </row>
    <row r="230" spans="1:4" ht="15">
      <c r="A230" s="105" t="s">
        <v>80</v>
      </c>
      <c r="B230" s="100" t="s">
        <v>135</v>
      </c>
      <c r="C230" s="100" t="s">
        <v>56</v>
      </c>
      <c r="D230" s="92">
        <v>1014674</v>
      </c>
    </row>
    <row r="231" spans="1:4" ht="90">
      <c r="A231" s="86" t="s">
        <v>49</v>
      </c>
      <c r="B231" s="87" t="s">
        <v>206</v>
      </c>
      <c r="C231" s="87"/>
      <c r="D231" s="85">
        <f aca="true" t="shared" si="47" ref="D231:D232">D232</f>
        <v>75000</v>
      </c>
    </row>
    <row r="232" spans="1:4" ht="90">
      <c r="A232" s="97" t="s">
        <v>207</v>
      </c>
      <c r="B232" s="87" t="s">
        <v>232</v>
      </c>
      <c r="C232" s="87"/>
      <c r="D232" s="85">
        <f t="shared" si="47"/>
        <v>75000</v>
      </c>
    </row>
    <row r="233" spans="1:4" ht="15">
      <c r="A233" s="90" t="s">
        <v>47</v>
      </c>
      <c r="B233" s="88" t="s">
        <v>232</v>
      </c>
      <c r="C233" s="88" t="s">
        <v>126</v>
      </c>
      <c r="D233" s="91">
        <f aca="true" t="shared" si="48" ref="D233">D234</f>
        <v>75000</v>
      </c>
    </row>
    <row r="234" spans="1:4" ht="15">
      <c r="A234" s="90" t="s">
        <v>128</v>
      </c>
      <c r="B234" s="88" t="s">
        <v>232</v>
      </c>
      <c r="C234" s="88" t="s">
        <v>127</v>
      </c>
      <c r="D234" s="92">
        <v>75000</v>
      </c>
    </row>
    <row r="235" spans="1:4" ht="45">
      <c r="A235" s="86" t="s">
        <v>52</v>
      </c>
      <c r="B235" s="99" t="s">
        <v>130</v>
      </c>
      <c r="C235" s="99"/>
      <c r="D235" s="85">
        <f aca="true" t="shared" si="49" ref="D235:D237">D236</f>
        <v>1931004</v>
      </c>
    </row>
    <row r="236" spans="1:4" ht="20.25" customHeight="1">
      <c r="A236" s="93" t="s">
        <v>9</v>
      </c>
      <c r="B236" s="99" t="s">
        <v>130</v>
      </c>
      <c r="C236" s="99"/>
      <c r="D236" s="85">
        <f t="shared" si="49"/>
        <v>1931004</v>
      </c>
    </row>
    <row r="237" spans="1:4" ht="27.75" customHeight="1">
      <c r="A237" s="90" t="s">
        <v>65</v>
      </c>
      <c r="B237" s="100" t="s">
        <v>130</v>
      </c>
      <c r="C237" s="100" t="s">
        <v>54</v>
      </c>
      <c r="D237" s="91">
        <f t="shared" si="49"/>
        <v>1931004</v>
      </c>
    </row>
    <row r="238" spans="1:4" ht="27.75" customHeight="1">
      <c r="A238" s="90" t="s">
        <v>66</v>
      </c>
      <c r="B238" s="100" t="s">
        <v>130</v>
      </c>
      <c r="C238" s="100" t="s">
        <v>56</v>
      </c>
      <c r="D238" s="92">
        <v>1931004</v>
      </c>
    </row>
    <row r="239" spans="1:4" ht="30">
      <c r="A239" s="86" t="s">
        <v>90</v>
      </c>
      <c r="B239" s="99" t="s">
        <v>153</v>
      </c>
      <c r="C239" s="88" t="s">
        <v>78</v>
      </c>
      <c r="D239" s="85">
        <f aca="true" t="shared" si="50" ref="D239:D242">D240</f>
        <v>301177</v>
      </c>
    </row>
    <row r="240" spans="1:4" ht="14.25">
      <c r="A240" s="96" t="s">
        <v>77</v>
      </c>
      <c r="B240" s="109" t="s">
        <v>154</v>
      </c>
      <c r="C240" s="87" t="s">
        <v>78</v>
      </c>
      <c r="D240" s="85">
        <f t="shared" si="50"/>
        <v>301177</v>
      </c>
    </row>
    <row r="241" spans="1:4" ht="28.5">
      <c r="A241" s="96" t="s">
        <v>20</v>
      </c>
      <c r="B241" s="109" t="s">
        <v>155</v>
      </c>
      <c r="C241" s="87" t="s">
        <v>78</v>
      </c>
      <c r="D241" s="85">
        <f>D242+D244</f>
        <v>301177</v>
      </c>
    </row>
    <row r="242" spans="1:4" ht="45">
      <c r="A242" s="98" t="s">
        <v>85</v>
      </c>
      <c r="B242" s="110" t="s">
        <v>155</v>
      </c>
      <c r="C242" s="100" t="s">
        <v>54</v>
      </c>
      <c r="D242" s="91">
        <f t="shared" si="50"/>
        <v>251501</v>
      </c>
    </row>
    <row r="243" spans="1:4" ht="15">
      <c r="A243" s="98" t="s">
        <v>95</v>
      </c>
      <c r="B243" s="110" t="s">
        <v>155</v>
      </c>
      <c r="C243" s="100" t="s">
        <v>56</v>
      </c>
      <c r="D243" s="92">
        <v>251501</v>
      </c>
    </row>
    <row r="244" spans="1:4" ht="30">
      <c r="A244" s="90" t="s">
        <v>65</v>
      </c>
      <c r="B244" s="110" t="s">
        <v>155</v>
      </c>
      <c r="C244" s="100" t="s">
        <v>57</v>
      </c>
      <c r="D244" s="91">
        <f>D245</f>
        <v>49676</v>
      </c>
    </row>
    <row r="245" spans="1:4" ht="30">
      <c r="A245" s="90" t="s">
        <v>66</v>
      </c>
      <c r="B245" s="110" t="s">
        <v>155</v>
      </c>
      <c r="C245" s="100" t="s">
        <v>58</v>
      </c>
      <c r="D245" s="92">
        <v>49676</v>
      </c>
    </row>
    <row r="247" ht="15">
      <c r="A247" s="77"/>
    </row>
  </sheetData>
  <mergeCells count="1">
    <mergeCell ref="A8:D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workbookViewId="0" topLeftCell="A1">
      <selection activeCell="E185" sqref="E185"/>
    </sheetView>
  </sheetViews>
  <sheetFormatPr defaultColWidth="9.140625" defaultRowHeight="15"/>
  <cols>
    <col min="1" max="1" width="70.8515625" style="19" customWidth="1"/>
    <col min="2" max="2" width="16.140625" style="19" customWidth="1"/>
    <col min="3" max="3" width="14.421875" style="20" customWidth="1"/>
    <col min="4" max="4" width="15.00390625" style="19" customWidth="1"/>
    <col min="5" max="5" width="15.7109375" style="19" customWidth="1"/>
    <col min="6" max="239" width="9.140625" style="19" customWidth="1"/>
    <col min="240" max="240" width="37.7109375" style="19" customWidth="1"/>
    <col min="241" max="241" width="7.57421875" style="19" customWidth="1"/>
    <col min="242" max="243" width="9.00390625" style="19" customWidth="1"/>
    <col min="244" max="244" width="6.421875" style="19" customWidth="1"/>
    <col min="245" max="245" width="9.28125" style="19" customWidth="1"/>
    <col min="246" max="246" width="11.00390625" style="19" customWidth="1"/>
    <col min="247" max="247" width="9.8515625" style="19" customWidth="1"/>
    <col min="248" max="250" width="9.140625" style="19" hidden="1" customWidth="1"/>
    <col min="251" max="495" width="9.140625" style="19" customWidth="1"/>
    <col min="496" max="496" width="37.7109375" style="19" customWidth="1"/>
    <col min="497" max="497" width="7.57421875" style="19" customWidth="1"/>
    <col min="498" max="499" width="9.00390625" style="19" customWidth="1"/>
    <col min="500" max="500" width="6.421875" style="19" customWidth="1"/>
    <col min="501" max="501" width="9.28125" style="19" customWidth="1"/>
    <col min="502" max="502" width="11.00390625" style="19" customWidth="1"/>
    <col min="503" max="503" width="9.8515625" style="19" customWidth="1"/>
    <col min="504" max="506" width="9.140625" style="19" hidden="1" customWidth="1"/>
    <col min="507" max="751" width="9.140625" style="19" customWidth="1"/>
    <col min="752" max="752" width="37.7109375" style="19" customWidth="1"/>
    <col min="753" max="753" width="7.57421875" style="19" customWidth="1"/>
    <col min="754" max="755" width="9.00390625" style="19" customWidth="1"/>
    <col min="756" max="756" width="6.421875" style="19" customWidth="1"/>
    <col min="757" max="757" width="9.28125" style="19" customWidth="1"/>
    <col min="758" max="758" width="11.00390625" style="19" customWidth="1"/>
    <col min="759" max="759" width="9.8515625" style="19" customWidth="1"/>
    <col min="760" max="762" width="9.140625" style="19" hidden="1" customWidth="1"/>
    <col min="763" max="1007" width="9.140625" style="19" customWidth="1"/>
    <col min="1008" max="1008" width="37.7109375" style="19" customWidth="1"/>
    <col min="1009" max="1009" width="7.57421875" style="19" customWidth="1"/>
    <col min="1010" max="1011" width="9.00390625" style="19" customWidth="1"/>
    <col min="1012" max="1012" width="6.421875" style="19" customWidth="1"/>
    <col min="1013" max="1013" width="9.28125" style="19" customWidth="1"/>
    <col min="1014" max="1014" width="11.00390625" style="19" customWidth="1"/>
    <col min="1015" max="1015" width="9.8515625" style="19" customWidth="1"/>
    <col min="1016" max="1018" width="9.140625" style="19" hidden="1" customWidth="1"/>
    <col min="1019" max="1263" width="9.140625" style="19" customWidth="1"/>
    <col min="1264" max="1264" width="37.7109375" style="19" customWidth="1"/>
    <col min="1265" max="1265" width="7.57421875" style="19" customWidth="1"/>
    <col min="1266" max="1267" width="9.00390625" style="19" customWidth="1"/>
    <col min="1268" max="1268" width="6.421875" style="19" customWidth="1"/>
    <col min="1269" max="1269" width="9.28125" style="19" customWidth="1"/>
    <col min="1270" max="1270" width="11.00390625" style="19" customWidth="1"/>
    <col min="1271" max="1271" width="9.8515625" style="19" customWidth="1"/>
    <col min="1272" max="1274" width="9.140625" style="19" hidden="1" customWidth="1"/>
    <col min="1275" max="1519" width="9.140625" style="19" customWidth="1"/>
    <col min="1520" max="1520" width="37.7109375" style="19" customWidth="1"/>
    <col min="1521" max="1521" width="7.57421875" style="19" customWidth="1"/>
    <col min="1522" max="1523" width="9.00390625" style="19" customWidth="1"/>
    <col min="1524" max="1524" width="6.421875" style="19" customWidth="1"/>
    <col min="1525" max="1525" width="9.28125" style="19" customWidth="1"/>
    <col min="1526" max="1526" width="11.00390625" style="19" customWidth="1"/>
    <col min="1527" max="1527" width="9.8515625" style="19" customWidth="1"/>
    <col min="1528" max="1530" width="9.140625" style="19" hidden="1" customWidth="1"/>
    <col min="1531" max="1775" width="9.140625" style="19" customWidth="1"/>
    <col min="1776" max="1776" width="37.7109375" style="19" customWidth="1"/>
    <col min="1777" max="1777" width="7.57421875" style="19" customWidth="1"/>
    <col min="1778" max="1779" width="9.00390625" style="19" customWidth="1"/>
    <col min="1780" max="1780" width="6.421875" style="19" customWidth="1"/>
    <col min="1781" max="1781" width="9.28125" style="19" customWidth="1"/>
    <col min="1782" max="1782" width="11.00390625" style="19" customWidth="1"/>
    <col min="1783" max="1783" width="9.8515625" style="19" customWidth="1"/>
    <col min="1784" max="1786" width="9.140625" style="19" hidden="1" customWidth="1"/>
    <col min="1787" max="2031" width="9.140625" style="19" customWidth="1"/>
    <col min="2032" max="2032" width="37.7109375" style="19" customWidth="1"/>
    <col min="2033" max="2033" width="7.57421875" style="19" customWidth="1"/>
    <col min="2034" max="2035" width="9.00390625" style="19" customWidth="1"/>
    <col min="2036" max="2036" width="6.421875" style="19" customWidth="1"/>
    <col min="2037" max="2037" width="9.28125" style="19" customWidth="1"/>
    <col min="2038" max="2038" width="11.00390625" style="19" customWidth="1"/>
    <col min="2039" max="2039" width="9.8515625" style="19" customWidth="1"/>
    <col min="2040" max="2042" width="9.140625" style="19" hidden="1" customWidth="1"/>
    <col min="2043" max="2287" width="9.140625" style="19" customWidth="1"/>
    <col min="2288" max="2288" width="37.7109375" style="19" customWidth="1"/>
    <col min="2289" max="2289" width="7.57421875" style="19" customWidth="1"/>
    <col min="2290" max="2291" width="9.00390625" style="19" customWidth="1"/>
    <col min="2292" max="2292" width="6.421875" style="19" customWidth="1"/>
    <col min="2293" max="2293" width="9.28125" style="19" customWidth="1"/>
    <col min="2294" max="2294" width="11.00390625" style="19" customWidth="1"/>
    <col min="2295" max="2295" width="9.8515625" style="19" customWidth="1"/>
    <col min="2296" max="2298" width="9.140625" style="19" hidden="1" customWidth="1"/>
    <col min="2299" max="2543" width="9.140625" style="19" customWidth="1"/>
    <col min="2544" max="2544" width="37.7109375" style="19" customWidth="1"/>
    <col min="2545" max="2545" width="7.57421875" style="19" customWidth="1"/>
    <col min="2546" max="2547" width="9.00390625" style="19" customWidth="1"/>
    <col min="2548" max="2548" width="6.421875" style="19" customWidth="1"/>
    <col min="2549" max="2549" width="9.28125" style="19" customWidth="1"/>
    <col min="2550" max="2550" width="11.00390625" style="19" customWidth="1"/>
    <col min="2551" max="2551" width="9.8515625" style="19" customWidth="1"/>
    <col min="2552" max="2554" width="9.140625" style="19" hidden="1" customWidth="1"/>
    <col min="2555" max="2799" width="9.140625" style="19" customWidth="1"/>
    <col min="2800" max="2800" width="37.7109375" style="19" customWidth="1"/>
    <col min="2801" max="2801" width="7.57421875" style="19" customWidth="1"/>
    <col min="2802" max="2803" width="9.00390625" style="19" customWidth="1"/>
    <col min="2804" max="2804" width="6.421875" style="19" customWidth="1"/>
    <col min="2805" max="2805" width="9.28125" style="19" customWidth="1"/>
    <col min="2806" max="2806" width="11.00390625" style="19" customWidth="1"/>
    <col min="2807" max="2807" width="9.8515625" style="19" customWidth="1"/>
    <col min="2808" max="2810" width="9.140625" style="19" hidden="1" customWidth="1"/>
    <col min="2811" max="3055" width="9.140625" style="19" customWidth="1"/>
    <col min="3056" max="3056" width="37.7109375" style="19" customWidth="1"/>
    <col min="3057" max="3057" width="7.57421875" style="19" customWidth="1"/>
    <col min="3058" max="3059" width="9.00390625" style="19" customWidth="1"/>
    <col min="3060" max="3060" width="6.421875" style="19" customWidth="1"/>
    <col min="3061" max="3061" width="9.28125" style="19" customWidth="1"/>
    <col min="3062" max="3062" width="11.00390625" style="19" customWidth="1"/>
    <col min="3063" max="3063" width="9.8515625" style="19" customWidth="1"/>
    <col min="3064" max="3066" width="9.140625" style="19" hidden="1" customWidth="1"/>
    <col min="3067" max="3311" width="9.140625" style="19" customWidth="1"/>
    <col min="3312" max="3312" width="37.7109375" style="19" customWidth="1"/>
    <col min="3313" max="3313" width="7.57421875" style="19" customWidth="1"/>
    <col min="3314" max="3315" width="9.00390625" style="19" customWidth="1"/>
    <col min="3316" max="3316" width="6.421875" style="19" customWidth="1"/>
    <col min="3317" max="3317" width="9.28125" style="19" customWidth="1"/>
    <col min="3318" max="3318" width="11.00390625" style="19" customWidth="1"/>
    <col min="3319" max="3319" width="9.8515625" style="19" customWidth="1"/>
    <col min="3320" max="3322" width="9.140625" style="19" hidden="1" customWidth="1"/>
    <col min="3323" max="3567" width="9.140625" style="19" customWidth="1"/>
    <col min="3568" max="3568" width="37.7109375" style="19" customWidth="1"/>
    <col min="3569" max="3569" width="7.57421875" style="19" customWidth="1"/>
    <col min="3570" max="3571" width="9.00390625" style="19" customWidth="1"/>
    <col min="3572" max="3572" width="6.421875" style="19" customWidth="1"/>
    <col min="3573" max="3573" width="9.28125" style="19" customWidth="1"/>
    <col min="3574" max="3574" width="11.00390625" style="19" customWidth="1"/>
    <col min="3575" max="3575" width="9.8515625" style="19" customWidth="1"/>
    <col min="3576" max="3578" width="9.140625" style="19" hidden="1" customWidth="1"/>
    <col min="3579" max="3823" width="9.140625" style="19" customWidth="1"/>
    <col min="3824" max="3824" width="37.7109375" style="19" customWidth="1"/>
    <col min="3825" max="3825" width="7.57421875" style="19" customWidth="1"/>
    <col min="3826" max="3827" width="9.00390625" style="19" customWidth="1"/>
    <col min="3828" max="3828" width="6.421875" style="19" customWidth="1"/>
    <col min="3829" max="3829" width="9.28125" style="19" customWidth="1"/>
    <col min="3830" max="3830" width="11.00390625" style="19" customWidth="1"/>
    <col min="3831" max="3831" width="9.8515625" style="19" customWidth="1"/>
    <col min="3832" max="3834" width="9.140625" style="19" hidden="1" customWidth="1"/>
    <col min="3835" max="4079" width="9.140625" style="19" customWidth="1"/>
    <col min="4080" max="4080" width="37.7109375" style="19" customWidth="1"/>
    <col min="4081" max="4081" width="7.57421875" style="19" customWidth="1"/>
    <col min="4082" max="4083" width="9.00390625" style="19" customWidth="1"/>
    <col min="4084" max="4084" width="6.421875" style="19" customWidth="1"/>
    <col min="4085" max="4085" width="9.28125" style="19" customWidth="1"/>
    <col min="4086" max="4086" width="11.00390625" style="19" customWidth="1"/>
    <col min="4087" max="4087" width="9.8515625" style="19" customWidth="1"/>
    <col min="4088" max="4090" width="9.140625" style="19" hidden="1" customWidth="1"/>
    <col min="4091" max="4335" width="9.140625" style="19" customWidth="1"/>
    <col min="4336" max="4336" width="37.7109375" style="19" customWidth="1"/>
    <col min="4337" max="4337" width="7.57421875" style="19" customWidth="1"/>
    <col min="4338" max="4339" width="9.00390625" style="19" customWidth="1"/>
    <col min="4340" max="4340" width="6.421875" style="19" customWidth="1"/>
    <col min="4341" max="4341" width="9.28125" style="19" customWidth="1"/>
    <col min="4342" max="4342" width="11.00390625" style="19" customWidth="1"/>
    <col min="4343" max="4343" width="9.8515625" style="19" customWidth="1"/>
    <col min="4344" max="4346" width="9.140625" style="19" hidden="1" customWidth="1"/>
    <col min="4347" max="4591" width="9.140625" style="19" customWidth="1"/>
    <col min="4592" max="4592" width="37.7109375" style="19" customWidth="1"/>
    <col min="4593" max="4593" width="7.57421875" style="19" customWidth="1"/>
    <col min="4594" max="4595" width="9.00390625" style="19" customWidth="1"/>
    <col min="4596" max="4596" width="6.421875" style="19" customWidth="1"/>
    <col min="4597" max="4597" width="9.28125" style="19" customWidth="1"/>
    <col min="4598" max="4598" width="11.00390625" style="19" customWidth="1"/>
    <col min="4599" max="4599" width="9.8515625" style="19" customWidth="1"/>
    <col min="4600" max="4602" width="9.140625" style="19" hidden="1" customWidth="1"/>
    <col min="4603" max="4847" width="9.140625" style="19" customWidth="1"/>
    <col min="4848" max="4848" width="37.7109375" style="19" customWidth="1"/>
    <col min="4849" max="4849" width="7.57421875" style="19" customWidth="1"/>
    <col min="4850" max="4851" width="9.00390625" style="19" customWidth="1"/>
    <col min="4852" max="4852" width="6.421875" style="19" customWidth="1"/>
    <col min="4853" max="4853" width="9.28125" style="19" customWidth="1"/>
    <col min="4854" max="4854" width="11.00390625" style="19" customWidth="1"/>
    <col min="4855" max="4855" width="9.8515625" style="19" customWidth="1"/>
    <col min="4856" max="4858" width="9.140625" style="19" hidden="1" customWidth="1"/>
    <col min="4859" max="5103" width="9.140625" style="19" customWidth="1"/>
    <col min="5104" max="5104" width="37.7109375" style="19" customWidth="1"/>
    <col min="5105" max="5105" width="7.57421875" style="19" customWidth="1"/>
    <col min="5106" max="5107" width="9.00390625" style="19" customWidth="1"/>
    <col min="5108" max="5108" width="6.421875" style="19" customWidth="1"/>
    <col min="5109" max="5109" width="9.28125" style="19" customWidth="1"/>
    <col min="5110" max="5110" width="11.00390625" style="19" customWidth="1"/>
    <col min="5111" max="5111" width="9.8515625" style="19" customWidth="1"/>
    <col min="5112" max="5114" width="9.140625" style="19" hidden="1" customWidth="1"/>
    <col min="5115" max="5359" width="9.140625" style="19" customWidth="1"/>
    <col min="5360" max="5360" width="37.7109375" style="19" customWidth="1"/>
    <col min="5361" max="5361" width="7.57421875" style="19" customWidth="1"/>
    <col min="5362" max="5363" width="9.00390625" style="19" customWidth="1"/>
    <col min="5364" max="5364" width="6.421875" style="19" customWidth="1"/>
    <col min="5365" max="5365" width="9.28125" style="19" customWidth="1"/>
    <col min="5366" max="5366" width="11.00390625" style="19" customWidth="1"/>
    <col min="5367" max="5367" width="9.8515625" style="19" customWidth="1"/>
    <col min="5368" max="5370" width="9.140625" style="19" hidden="1" customWidth="1"/>
    <col min="5371" max="5615" width="9.140625" style="19" customWidth="1"/>
    <col min="5616" max="5616" width="37.7109375" style="19" customWidth="1"/>
    <col min="5617" max="5617" width="7.57421875" style="19" customWidth="1"/>
    <col min="5618" max="5619" width="9.00390625" style="19" customWidth="1"/>
    <col min="5620" max="5620" width="6.421875" style="19" customWidth="1"/>
    <col min="5621" max="5621" width="9.28125" style="19" customWidth="1"/>
    <col min="5622" max="5622" width="11.00390625" style="19" customWidth="1"/>
    <col min="5623" max="5623" width="9.8515625" style="19" customWidth="1"/>
    <col min="5624" max="5626" width="9.140625" style="19" hidden="1" customWidth="1"/>
    <col min="5627" max="5871" width="9.140625" style="19" customWidth="1"/>
    <col min="5872" max="5872" width="37.7109375" style="19" customWidth="1"/>
    <col min="5873" max="5873" width="7.57421875" style="19" customWidth="1"/>
    <col min="5874" max="5875" width="9.00390625" style="19" customWidth="1"/>
    <col min="5876" max="5876" width="6.421875" style="19" customWidth="1"/>
    <col min="5877" max="5877" width="9.28125" style="19" customWidth="1"/>
    <col min="5878" max="5878" width="11.00390625" style="19" customWidth="1"/>
    <col min="5879" max="5879" width="9.8515625" style="19" customWidth="1"/>
    <col min="5880" max="5882" width="9.140625" style="19" hidden="1" customWidth="1"/>
    <col min="5883" max="6127" width="9.140625" style="19" customWidth="1"/>
    <col min="6128" max="6128" width="37.7109375" style="19" customWidth="1"/>
    <col min="6129" max="6129" width="7.57421875" style="19" customWidth="1"/>
    <col min="6130" max="6131" width="9.00390625" style="19" customWidth="1"/>
    <col min="6132" max="6132" width="6.421875" style="19" customWidth="1"/>
    <col min="6133" max="6133" width="9.28125" style="19" customWidth="1"/>
    <col min="6134" max="6134" width="11.00390625" style="19" customWidth="1"/>
    <col min="6135" max="6135" width="9.8515625" style="19" customWidth="1"/>
    <col min="6136" max="6138" width="9.140625" style="19" hidden="1" customWidth="1"/>
    <col min="6139" max="6383" width="9.140625" style="19" customWidth="1"/>
    <col min="6384" max="6384" width="37.7109375" style="19" customWidth="1"/>
    <col min="6385" max="6385" width="7.57421875" style="19" customWidth="1"/>
    <col min="6386" max="6387" width="9.00390625" style="19" customWidth="1"/>
    <col min="6388" max="6388" width="6.421875" style="19" customWidth="1"/>
    <col min="6389" max="6389" width="9.28125" style="19" customWidth="1"/>
    <col min="6390" max="6390" width="11.00390625" style="19" customWidth="1"/>
    <col min="6391" max="6391" width="9.8515625" style="19" customWidth="1"/>
    <col min="6392" max="6394" width="9.140625" style="19" hidden="1" customWidth="1"/>
    <col min="6395" max="6639" width="9.140625" style="19" customWidth="1"/>
    <col min="6640" max="6640" width="37.7109375" style="19" customWidth="1"/>
    <col min="6641" max="6641" width="7.57421875" style="19" customWidth="1"/>
    <col min="6642" max="6643" width="9.00390625" style="19" customWidth="1"/>
    <col min="6644" max="6644" width="6.421875" style="19" customWidth="1"/>
    <col min="6645" max="6645" width="9.28125" style="19" customWidth="1"/>
    <col min="6646" max="6646" width="11.00390625" style="19" customWidth="1"/>
    <col min="6647" max="6647" width="9.8515625" style="19" customWidth="1"/>
    <col min="6648" max="6650" width="9.140625" style="19" hidden="1" customWidth="1"/>
    <col min="6651" max="6895" width="9.140625" style="19" customWidth="1"/>
    <col min="6896" max="6896" width="37.7109375" style="19" customWidth="1"/>
    <col min="6897" max="6897" width="7.57421875" style="19" customWidth="1"/>
    <col min="6898" max="6899" width="9.00390625" style="19" customWidth="1"/>
    <col min="6900" max="6900" width="6.421875" style="19" customWidth="1"/>
    <col min="6901" max="6901" width="9.28125" style="19" customWidth="1"/>
    <col min="6902" max="6902" width="11.00390625" style="19" customWidth="1"/>
    <col min="6903" max="6903" width="9.8515625" style="19" customWidth="1"/>
    <col min="6904" max="6906" width="9.140625" style="19" hidden="1" customWidth="1"/>
    <col min="6907" max="7151" width="9.140625" style="19" customWidth="1"/>
    <col min="7152" max="7152" width="37.7109375" style="19" customWidth="1"/>
    <col min="7153" max="7153" width="7.57421875" style="19" customWidth="1"/>
    <col min="7154" max="7155" width="9.00390625" style="19" customWidth="1"/>
    <col min="7156" max="7156" width="6.421875" style="19" customWidth="1"/>
    <col min="7157" max="7157" width="9.28125" style="19" customWidth="1"/>
    <col min="7158" max="7158" width="11.00390625" style="19" customWidth="1"/>
    <col min="7159" max="7159" width="9.8515625" style="19" customWidth="1"/>
    <col min="7160" max="7162" width="9.140625" style="19" hidden="1" customWidth="1"/>
    <col min="7163" max="7407" width="9.140625" style="19" customWidth="1"/>
    <col min="7408" max="7408" width="37.7109375" style="19" customWidth="1"/>
    <col min="7409" max="7409" width="7.57421875" style="19" customWidth="1"/>
    <col min="7410" max="7411" width="9.00390625" style="19" customWidth="1"/>
    <col min="7412" max="7412" width="6.421875" style="19" customWidth="1"/>
    <col min="7413" max="7413" width="9.28125" style="19" customWidth="1"/>
    <col min="7414" max="7414" width="11.00390625" style="19" customWidth="1"/>
    <col min="7415" max="7415" width="9.8515625" style="19" customWidth="1"/>
    <col min="7416" max="7418" width="9.140625" style="19" hidden="1" customWidth="1"/>
    <col min="7419" max="7663" width="9.140625" style="19" customWidth="1"/>
    <col min="7664" max="7664" width="37.7109375" style="19" customWidth="1"/>
    <col min="7665" max="7665" width="7.57421875" style="19" customWidth="1"/>
    <col min="7666" max="7667" width="9.00390625" style="19" customWidth="1"/>
    <col min="7668" max="7668" width="6.421875" style="19" customWidth="1"/>
    <col min="7669" max="7669" width="9.28125" style="19" customWidth="1"/>
    <col min="7670" max="7670" width="11.00390625" style="19" customWidth="1"/>
    <col min="7671" max="7671" width="9.8515625" style="19" customWidth="1"/>
    <col min="7672" max="7674" width="9.140625" style="19" hidden="1" customWidth="1"/>
    <col min="7675" max="7919" width="9.140625" style="19" customWidth="1"/>
    <col min="7920" max="7920" width="37.7109375" style="19" customWidth="1"/>
    <col min="7921" max="7921" width="7.57421875" style="19" customWidth="1"/>
    <col min="7922" max="7923" width="9.00390625" style="19" customWidth="1"/>
    <col min="7924" max="7924" width="6.421875" style="19" customWidth="1"/>
    <col min="7925" max="7925" width="9.28125" style="19" customWidth="1"/>
    <col min="7926" max="7926" width="11.00390625" style="19" customWidth="1"/>
    <col min="7927" max="7927" width="9.8515625" style="19" customWidth="1"/>
    <col min="7928" max="7930" width="9.140625" style="19" hidden="1" customWidth="1"/>
    <col min="7931" max="8175" width="9.140625" style="19" customWidth="1"/>
    <col min="8176" max="8176" width="37.7109375" style="19" customWidth="1"/>
    <col min="8177" max="8177" width="7.57421875" style="19" customWidth="1"/>
    <col min="8178" max="8179" width="9.00390625" style="19" customWidth="1"/>
    <col min="8180" max="8180" width="6.421875" style="19" customWidth="1"/>
    <col min="8181" max="8181" width="9.28125" style="19" customWidth="1"/>
    <col min="8182" max="8182" width="11.00390625" style="19" customWidth="1"/>
    <col min="8183" max="8183" width="9.8515625" style="19" customWidth="1"/>
    <col min="8184" max="8186" width="9.140625" style="19" hidden="1" customWidth="1"/>
    <col min="8187" max="8431" width="9.140625" style="19" customWidth="1"/>
    <col min="8432" max="8432" width="37.7109375" style="19" customWidth="1"/>
    <col min="8433" max="8433" width="7.57421875" style="19" customWidth="1"/>
    <col min="8434" max="8435" width="9.00390625" style="19" customWidth="1"/>
    <col min="8436" max="8436" width="6.421875" style="19" customWidth="1"/>
    <col min="8437" max="8437" width="9.28125" style="19" customWidth="1"/>
    <col min="8438" max="8438" width="11.00390625" style="19" customWidth="1"/>
    <col min="8439" max="8439" width="9.8515625" style="19" customWidth="1"/>
    <col min="8440" max="8442" width="9.140625" style="19" hidden="1" customWidth="1"/>
    <col min="8443" max="8687" width="9.140625" style="19" customWidth="1"/>
    <col min="8688" max="8688" width="37.7109375" style="19" customWidth="1"/>
    <col min="8689" max="8689" width="7.57421875" style="19" customWidth="1"/>
    <col min="8690" max="8691" width="9.00390625" style="19" customWidth="1"/>
    <col min="8692" max="8692" width="6.421875" style="19" customWidth="1"/>
    <col min="8693" max="8693" width="9.28125" style="19" customWidth="1"/>
    <col min="8694" max="8694" width="11.00390625" style="19" customWidth="1"/>
    <col min="8695" max="8695" width="9.8515625" style="19" customWidth="1"/>
    <col min="8696" max="8698" width="9.140625" style="19" hidden="1" customWidth="1"/>
    <col min="8699" max="8943" width="9.140625" style="19" customWidth="1"/>
    <col min="8944" max="8944" width="37.7109375" style="19" customWidth="1"/>
    <col min="8945" max="8945" width="7.57421875" style="19" customWidth="1"/>
    <col min="8946" max="8947" width="9.00390625" style="19" customWidth="1"/>
    <col min="8948" max="8948" width="6.421875" style="19" customWidth="1"/>
    <col min="8949" max="8949" width="9.28125" style="19" customWidth="1"/>
    <col min="8950" max="8950" width="11.00390625" style="19" customWidth="1"/>
    <col min="8951" max="8951" width="9.8515625" style="19" customWidth="1"/>
    <col min="8952" max="8954" width="9.140625" style="19" hidden="1" customWidth="1"/>
    <col min="8955" max="9199" width="9.140625" style="19" customWidth="1"/>
    <col min="9200" max="9200" width="37.7109375" style="19" customWidth="1"/>
    <col min="9201" max="9201" width="7.57421875" style="19" customWidth="1"/>
    <col min="9202" max="9203" width="9.00390625" style="19" customWidth="1"/>
    <col min="9204" max="9204" width="6.421875" style="19" customWidth="1"/>
    <col min="9205" max="9205" width="9.28125" style="19" customWidth="1"/>
    <col min="9206" max="9206" width="11.00390625" style="19" customWidth="1"/>
    <col min="9207" max="9207" width="9.8515625" style="19" customWidth="1"/>
    <col min="9208" max="9210" width="9.140625" style="19" hidden="1" customWidth="1"/>
    <col min="9211" max="9455" width="9.140625" style="19" customWidth="1"/>
    <col min="9456" max="9456" width="37.7109375" style="19" customWidth="1"/>
    <col min="9457" max="9457" width="7.57421875" style="19" customWidth="1"/>
    <col min="9458" max="9459" width="9.00390625" style="19" customWidth="1"/>
    <col min="9460" max="9460" width="6.421875" style="19" customWidth="1"/>
    <col min="9461" max="9461" width="9.28125" style="19" customWidth="1"/>
    <col min="9462" max="9462" width="11.00390625" style="19" customWidth="1"/>
    <col min="9463" max="9463" width="9.8515625" style="19" customWidth="1"/>
    <col min="9464" max="9466" width="9.140625" style="19" hidden="1" customWidth="1"/>
    <col min="9467" max="9711" width="9.140625" style="19" customWidth="1"/>
    <col min="9712" max="9712" width="37.7109375" style="19" customWidth="1"/>
    <col min="9713" max="9713" width="7.57421875" style="19" customWidth="1"/>
    <col min="9714" max="9715" width="9.00390625" style="19" customWidth="1"/>
    <col min="9716" max="9716" width="6.421875" style="19" customWidth="1"/>
    <col min="9717" max="9717" width="9.28125" style="19" customWidth="1"/>
    <col min="9718" max="9718" width="11.00390625" style="19" customWidth="1"/>
    <col min="9719" max="9719" width="9.8515625" style="19" customWidth="1"/>
    <col min="9720" max="9722" width="9.140625" style="19" hidden="1" customWidth="1"/>
    <col min="9723" max="9967" width="9.140625" style="19" customWidth="1"/>
    <col min="9968" max="9968" width="37.7109375" style="19" customWidth="1"/>
    <col min="9969" max="9969" width="7.57421875" style="19" customWidth="1"/>
    <col min="9970" max="9971" width="9.00390625" style="19" customWidth="1"/>
    <col min="9972" max="9972" width="6.421875" style="19" customWidth="1"/>
    <col min="9973" max="9973" width="9.28125" style="19" customWidth="1"/>
    <col min="9974" max="9974" width="11.00390625" style="19" customWidth="1"/>
    <col min="9975" max="9975" width="9.8515625" style="19" customWidth="1"/>
    <col min="9976" max="9978" width="9.140625" style="19" hidden="1" customWidth="1"/>
    <col min="9979" max="10223" width="9.140625" style="19" customWidth="1"/>
    <col min="10224" max="10224" width="37.7109375" style="19" customWidth="1"/>
    <col min="10225" max="10225" width="7.57421875" style="19" customWidth="1"/>
    <col min="10226" max="10227" width="9.00390625" style="19" customWidth="1"/>
    <col min="10228" max="10228" width="6.421875" style="19" customWidth="1"/>
    <col min="10229" max="10229" width="9.28125" style="19" customWidth="1"/>
    <col min="10230" max="10230" width="11.00390625" style="19" customWidth="1"/>
    <col min="10231" max="10231" width="9.8515625" style="19" customWidth="1"/>
    <col min="10232" max="10234" width="9.140625" style="19" hidden="1" customWidth="1"/>
    <col min="10235" max="10479" width="9.140625" style="19" customWidth="1"/>
    <col min="10480" max="10480" width="37.7109375" style="19" customWidth="1"/>
    <col min="10481" max="10481" width="7.57421875" style="19" customWidth="1"/>
    <col min="10482" max="10483" width="9.00390625" style="19" customWidth="1"/>
    <col min="10484" max="10484" width="6.421875" style="19" customWidth="1"/>
    <col min="10485" max="10485" width="9.28125" style="19" customWidth="1"/>
    <col min="10486" max="10486" width="11.00390625" style="19" customWidth="1"/>
    <col min="10487" max="10487" width="9.8515625" style="19" customWidth="1"/>
    <col min="10488" max="10490" width="9.140625" style="19" hidden="1" customWidth="1"/>
    <col min="10491" max="10735" width="9.140625" style="19" customWidth="1"/>
    <col min="10736" max="10736" width="37.7109375" style="19" customWidth="1"/>
    <col min="10737" max="10737" width="7.57421875" style="19" customWidth="1"/>
    <col min="10738" max="10739" width="9.00390625" style="19" customWidth="1"/>
    <col min="10740" max="10740" width="6.421875" style="19" customWidth="1"/>
    <col min="10741" max="10741" width="9.28125" style="19" customWidth="1"/>
    <col min="10742" max="10742" width="11.00390625" style="19" customWidth="1"/>
    <col min="10743" max="10743" width="9.8515625" style="19" customWidth="1"/>
    <col min="10744" max="10746" width="9.140625" style="19" hidden="1" customWidth="1"/>
    <col min="10747" max="10991" width="9.140625" style="19" customWidth="1"/>
    <col min="10992" max="10992" width="37.7109375" style="19" customWidth="1"/>
    <col min="10993" max="10993" width="7.57421875" style="19" customWidth="1"/>
    <col min="10994" max="10995" width="9.00390625" style="19" customWidth="1"/>
    <col min="10996" max="10996" width="6.421875" style="19" customWidth="1"/>
    <col min="10997" max="10997" width="9.28125" style="19" customWidth="1"/>
    <col min="10998" max="10998" width="11.00390625" style="19" customWidth="1"/>
    <col min="10999" max="10999" width="9.8515625" style="19" customWidth="1"/>
    <col min="11000" max="11002" width="9.140625" style="19" hidden="1" customWidth="1"/>
    <col min="11003" max="11247" width="9.140625" style="19" customWidth="1"/>
    <col min="11248" max="11248" width="37.7109375" style="19" customWidth="1"/>
    <col min="11249" max="11249" width="7.57421875" style="19" customWidth="1"/>
    <col min="11250" max="11251" width="9.00390625" style="19" customWidth="1"/>
    <col min="11252" max="11252" width="6.421875" style="19" customWidth="1"/>
    <col min="11253" max="11253" width="9.28125" style="19" customWidth="1"/>
    <col min="11254" max="11254" width="11.00390625" style="19" customWidth="1"/>
    <col min="11255" max="11255" width="9.8515625" style="19" customWidth="1"/>
    <col min="11256" max="11258" width="9.140625" style="19" hidden="1" customWidth="1"/>
    <col min="11259" max="11503" width="9.140625" style="19" customWidth="1"/>
    <col min="11504" max="11504" width="37.7109375" style="19" customWidth="1"/>
    <col min="11505" max="11505" width="7.57421875" style="19" customWidth="1"/>
    <col min="11506" max="11507" width="9.00390625" style="19" customWidth="1"/>
    <col min="11508" max="11508" width="6.421875" style="19" customWidth="1"/>
    <col min="11509" max="11509" width="9.28125" style="19" customWidth="1"/>
    <col min="11510" max="11510" width="11.00390625" style="19" customWidth="1"/>
    <col min="11511" max="11511" width="9.8515625" style="19" customWidth="1"/>
    <col min="11512" max="11514" width="9.140625" style="19" hidden="1" customWidth="1"/>
    <col min="11515" max="11759" width="9.140625" style="19" customWidth="1"/>
    <col min="11760" max="11760" width="37.7109375" style="19" customWidth="1"/>
    <col min="11761" max="11761" width="7.57421875" style="19" customWidth="1"/>
    <col min="11762" max="11763" width="9.00390625" style="19" customWidth="1"/>
    <col min="11764" max="11764" width="6.421875" style="19" customWidth="1"/>
    <col min="11765" max="11765" width="9.28125" style="19" customWidth="1"/>
    <col min="11766" max="11766" width="11.00390625" style="19" customWidth="1"/>
    <col min="11767" max="11767" width="9.8515625" style="19" customWidth="1"/>
    <col min="11768" max="11770" width="9.140625" style="19" hidden="1" customWidth="1"/>
    <col min="11771" max="12015" width="9.140625" style="19" customWidth="1"/>
    <col min="12016" max="12016" width="37.7109375" style="19" customWidth="1"/>
    <col min="12017" max="12017" width="7.57421875" style="19" customWidth="1"/>
    <col min="12018" max="12019" width="9.00390625" style="19" customWidth="1"/>
    <col min="12020" max="12020" width="6.421875" style="19" customWidth="1"/>
    <col min="12021" max="12021" width="9.28125" style="19" customWidth="1"/>
    <col min="12022" max="12022" width="11.00390625" style="19" customWidth="1"/>
    <col min="12023" max="12023" width="9.8515625" style="19" customWidth="1"/>
    <col min="12024" max="12026" width="9.140625" style="19" hidden="1" customWidth="1"/>
    <col min="12027" max="12271" width="9.140625" style="19" customWidth="1"/>
    <col min="12272" max="12272" width="37.7109375" style="19" customWidth="1"/>
    <col min="12273" max="12273" width="7.57421875" style="19" customWidth="1"/>
    <col min="12274" max="12275" width="9.00390625" style="19" customWidth="1"/>
    <col min="12276" max="12276" width="6.421875" style="19" customWidth="1"/>
    <col min="12277" max="12277" width="9.28125" style="19" customWidth="1"/>
    <col min="12278" max="12278" width="11.00390625" style="19" customWidth="1"/>
    <col min="12279" max="12279" width="9.8515625" style="19" customWidth="1"/>
    <col min="12280" max="12282" width="9.140625" style="19" hidden="1" customWidth="1"/>
    <col min="12283" max="12527" width="9.140625" style="19" customWidth="1"/>
    <col min="12528" max="12528" width="37.7109375" style="19" customWidth="1"/>
    <col min="12529" max="12529" width="7.57421875" style="19" customWidth="1"/>
    <col min="12530" max="12531" width="9.00390625" style="19" customWidth="1"/>
    <col min="12532" max="12532" width="6.421875" style="19" customWidth="1"/>
    <col min="12533" max="12533" width="9.28125" style="19" customWidth="1"/>
    <col min="12534" max="12534" width="11.00390625" style="19" customWidth="1"/>
    <col min="12535" max="12535" width="9.8515625" style="19" customWidth="1"/>
    <col min="12536" max="12538" width="9.140625" style="19" hidden="1" customWidth="1"/>
    <col min="12539" max="12783" width="9.140625" style="19" customWidth="1"/>
    <col min="12784" max="12784" width="37.7109375" style="19" customWidth="1"/>
    <col min="12785" max="12785" width="7.57421875" style="19" customWidth="1"/>
    <col min="12786" max="12787" width="9.00390625" style="19" customWidth="1"/>
    <col min="12788" max="12788" width="6.421875" style="19" customWidth="1"/>
    <col min="12789" max="12789" width="9.28125" style="19" customWidth="1"/>
    <col min="12790" max="12790" width="11.00390625" style="19" customWidth="1"/>
    <col min="12791" max="12791" width="9.8515625" style="19" customWidth="1"/>
    <col min="12792" max="12794" width="9.140625" style="19" hidden="1" customWidth="1"/>
    <col min="12795" max="13039" width="9.140625" style="19" customWidth="1"/>
    <col min="13040" max="13040" width="37.7109375" style="19" customWidth="1"/>
    <col min="13041" max="13041" width="7.57421875" style="19" customWidth="1"/>
    <col min="13042" max="13043" width="9.00390625" style="19" customWidth="1"/>
    <col min="13044" max="13044" width="6.421875" style="19" customWidth="1"/>
    <col min="13045" max="13045" width="9.28125" style="19" customWidth="1"/>
    <col min="13046" max="13046" width="11.00390625" style="19" customWidth="1"/>
    <col min="13047" max="13047" width="9.8515625" style="19" customWidth="1"/>
    <col min="13048" max="13050" width="9.140625" style="19" hidden="1" customWidth="1"/>
    <col min="13051" max="13295" width="9.140625" style="19" customWidth="1"/>
    <col min="13296" max="13296" width="37.7109375" style="19" customWidth="1"/>
    <col min="13297" max="13297" width="7.57421875" style="19" customWidth="1"/>
    <col min="13298" max="13299" width="9.00390625" style="19" customWidth="1"/>
    <col min="13300" max="13300" width="6.421875" style="19" customWidth="1"/>
    <col min="13301" max="13301" width="9.28125" style="19" customWidth="1"/>
    <col min="13302" max="13302" width="11.00390625" style="19" customWidth="1"/>
    <col min="13303" max="13303" width="9.8515625" style="19" customWidth="1"/>
    <col min="13304" max="13306" width="9.140625" style="19" hidden="1" customWidth="1"/>
    <col min="13307" max="13551" width="9.140625" style="19" customWidth="1"/>
    <col min="13552" max="13552" width="37.7109375" style="19" customWidth="1"/>
    <col min="13553" max="13553" width="7.57421875" style="19" customWidth="1"/>
    <col min="13554" max="13555" width="9.00390625" style="19" customWidth="1"/>
    <col min="13556" max="13556" width="6.421875" style="19" customWidth="1"/>
    <col min="13557" max="13557" width="9.28125" style="19" customWidth="1"/>
    <col min="13558" max="13558" width="11.00390625" style="19" customWidth="1"/>
    <col min="13559" max="13559" width="9.8515625" style="19" customWidth="1"/>
    <col min="13560" max="13562" width="9.140625" style="19" hidden="1" customWidth="1"/>
    <col min="13563" max="13807" width="9.140625" style="19" customWidth="1"/>
    <col min="13808" max="13808" width="37.7109375" style="19" customWidth="1"/>
    <col min="13809" max="13809" width="7.57421875" style="19" customWidth="1"/>
    <col min="13810" max="13811" width="9.00390625" style="19" customWidth="1"/>
    <col min="13812" max="13812" width="6.421875" style="19" customWidth="1"/>
    <col min="13813" max="13813" width="9.28125" style="19" customWidth="1"/>
    <col min="13814" max="13814" width="11.00390625" style="19" customWidth="1"/>
    <col min="13815" max="13815" width="9.8515625" style="19" customWidth="1"/>
    <col min="13816" max="13818" width="9.140625" style="19" hidden="1" customWidth="1"/>
    <col min="13819" max="14063" width="9.140625" style="19" customWidth="1"/>
    <col min="14064" max="14064" width="37.7109375" style="19" customWidth="1"/>
    <col min="14065" max="14065" width="7.57421875" style="19" customWidth="1"/>
    <col min="14066" max="14067" width="9.00390625" style="19" customWidth="1"/>
    <col min="14068" max="14068" width="6.421875" style="19" customWidth="1"/>
    <col min="14069" max="14069" width="9.28125" style="19" customWidth="1"/>
    <col min="14070" max="14070" width="11.00390625" style="19" customWidth="1"/>
    <col min="14071" max="14071" width="9.8515625" style="19" customWidth="1"/>
    <col min="14072" max="14074" width="9.140625" style="19" hidden="1" customWidth="1"/>
    <col min="14075" max="14319" width="9.140625" style="19" customWidth="1"/>
    <col min="14320" max="14320" width="37.7109375" style="19" customWidth="1"/>
    <col min="14321" max="14321" width="7.57421875" style="19" customWidth="1"/>
    <col min="14322" max="14323" width="9.00390625" style="19" customWidth="1"/>
    <col min="14324" max="14324" width="6.421875" style="19" customWidth="1"/>
    <col min="14325" max="14325" width="9.28125" style="19" customWidth="1"/>
    <col min="14326" max="14326" width="11.00390625" style="19" customWidth="1"/>
    <col min="14327" max="14327" width="9.8515625" style="19" customWidth="1"/>
    <col min="14328" max="14330" width="9.140625" style="19" hidden="1" customWidth="1"/>
    <col min="14331" max="14575" width="9.140625" style="19" customWidth="1"/>
    <col min="14576" max="14576" width="37.7109375" style="19" customWidth="1"/>
    <col min="14577" max="14577" width="7.57421875" style="19" customWidth="1"/>
    <col min="14578" max="14579" width="9.00390625" style="19" customWidth="1"/>
    <col min="14580" max="14580" width="6.421875" style="19" customWidth="1"/>
    <col min="14581" max="14581" width="9.28125" style="19" customWidth="1"/>
    <col min="14582" max="14582" width="11.00390625" style="19" customWidth="1"/>
    <col min="14583" max="14583" width="9.8515625" style="19" customWidth="1"/>
    <col min="14584" max="14586" width="9.140625" style="19" hidden="1" customWidth="1"/>
    <col min="14587" max="14831" width="9.140625" style="19" customWidth="1"/>
    <col min="14832" max="14832" width="37.7109375" style="19" customWidth="1"/>
    <col min="14833" max="14833" width="7.57421875" style="19" customWidth="1"/>
    <col min="14834" max="14835" width="9.00390625" style="19" customWidth="1"/>
    <col min="14836" max="14836" width="6.421875" style="19" customWidth="1"/>
    <col min="14837" max="14837" width="9.28125" style="19" customWidth="1"/>
    <col min="14838" max="14838" width="11.00390625" style="19" customWidth="1"/>
    <col min="14839" max="14839" width="9.8515625" style="19" customWidth="1"/>
    <col min="14840" max="14842" width="9.140625" style="19" hidden="1" customWidth="1"/>
    <col min="14843" max="15087" width="9.140625" style="19" customWidth="1"/>
    <col min="15088" max="15088" width="37.7109375" style="19" customWidth="1"/>
    <col min="15089" max="15089" width="7.57421875" style="19" customWidth="1"/>
    <col min="15090" max="15091" width="9.00390625" style="19" customWidth="1"/>
    <col min="15092" max="15092" width="6.421875" style="19" customWidth="1"/>
    <col min="15093" max="15093" width="9.28125" style="19" customWidth="1"/>
    <col min="15094" max="15094" width="11.00390625" style="19" customWidth="1"/>
    <col min="15095" max="15095" width="9.8515625" style="19" customWidth="1"/>
    <col min="15096" max="15098" width="9.140625" style="19" hidden="1" customWidth="1"/>
    <col min="15099" max="15343" width="9.140625" style="19" customWidth="1"/>
    <col min="15344" max="15344" width="37.7109375" style="19" customWidth="1"/>
    <col min="15345" max="15345" width="7.57421875" style="19" customWidth="1"/>
    <col min="15346" max="15347" width="9.00390625" style="19" customWidth="1"/>
    <col min="15348" max="15348" width="6.421875" style="19" customWidth="1"/>
    <col min="15349" max="15349" width="9.28125" style="19" customWidth="1"/>
    <col min="15350" max="15350" width="11.00390625" style="19" customWidth="1"/>
    <col min="15351" max="15351" width="9.8515625" style="19" customWidth="1"/>
    <col min="15352" max="15354" width="9.140625" style="19" hidden="1" customWidth="1"/>
    <col min="15355" max="15599" width="9.140625" style="19" customWidth="1"/>
    <col min="15600" max="15600" width="37.7109375" style="19" customWidth="1"/>
    <col min="15601" max="15601" width="7.57421875" style="19" customWidth="1"/>
    <col min="15602" max="15603" width="9.00390625" style="19" customWidth="1"/>
    <col min="15604" max="15604" width="6.421875" style="19" customWidth="1"/>
    <col min="15605" max="15605" width="9.28125" style="19" customWidth="1"/>
    <col min="15606" max="15606" width="11.00390625" style="19" customWidth="1"/>
    <col min="15607" max="15607" width="9.8515625" style="19" customWidth="1"/>
    <col min="15608" max="15610" width="9.140625" style="19" hidden="1" customWidth="1"/>
    <col min="15611" max="15855" width="9.140625" style="19" customWidth="1"/>
    <col min="15856" max="15856" width="37.7109375" style="19" customWidth="1"/>
    <col min="15857" max="15857" width="7.57421875" style="19" customWidth="1"/>
    <col min="15858" max="15859" width="9.00390625" style="19" customWidth="1"/>
    <col min="15860" max="15860" width="6.421875" style="19" customWidth="1"/>
    <col min="15861" max="15861" width="9.28125" style="19" customWidth="1"/>
    <col min="15862" max="15862" width="11.00390625" style="19" customWidth="1"/>
    <col min="15863" max="15863" width="9.8515625" style="19" customWidth="1"/>
    <col min="15864" max="15866" width="9.140625" style="19" hidden="1" customWidth="1"/>
    <col min="15867" max="16111" width="9.140625" style="19" customWidth="1"/>
    <col min="16112" max="16112" width="37.7109375" style="19" customWidth="1"/>
    <col min="16113" max="16113" width="7.57421875" style="19" customWidth="1"/>
    <col min="16114" max="16115" width="9.00390625" style="19" customWidth="1"/>
    <col min="16116" max="16116" width="6.421875" style="19" customWidth="1"/>
    <col min="16117" max="16117" width="9.28125" style="19" customWidth="1"/>
    <col min="16118" max="16118" width="11.00390625" style="19" customWidth="1"/>
    <col min="16119" max="16119" width="9.8515625" style="19" customWidth="1"/>
    <col min="16120" max="16122" width="9.140625" style="19" hidden="1" customWidth="1"/>
    <col min="16123" max="16129" width="9.140625" style="19" customWidth="1"/>
    <col min="16130" max="16384" width="9.140625" style="19" customWidth="1"/>
  </cols>
  <sheetData>
    <row r="1" spans="1:3" ht="15">
      <c r="A1" s="77"/>
      <c r="B1" s="77"/>
      <c r="C1" s="78"/>
    </row>
    <row r="2" spans="1:3" ht="15">
      <c r="A2" s="77"/>
      <c r="B2" s="77" t="s">
        <v>323</v>
      </c>
      <c r="C2" s="77"/>
    </row>
    <row r="3" spans="1:3" ht="15">
      <c r="A3" s="77"/>
      <c r="B3" s="77" t="s">
        <v>256</v>
      </c>
      <c r="C3" s="77"/>
    </row>
    <row r="4" spans="1:3" ht="15">
      <c r="A4" s="77" t="s">
        <v>259</v>
      </c>
      <c r="B4" s="77" t="s">
        <v>260</v>
      </c>
      <c r="C4" s="77"/>
    </row>
    <row r="5" spans="1:3" ht="15">
      <c r="A5" s="77"/>
      <c r="B5" s="77" t="s">
        <v>258</v>
      </c>
      <c r="C5" s="77"/>
    </row>
    <row r="6" spans="1:3" ht="15">
      <c r="A6" s="77"/>
      <c r="B6" s="77" t="s">
        <v>289</v>
      </c>
      <c r="C6" s="77"/>
    </row>
    <row r="7" spans="1:3" ht="15">
      <c r="A7" s="77"/>
      <c r="B7" s="78"/>
      <c r="C7" s="78"/>
    </row>
    <row r="8" spans="1:5" s="59" customFormat="1" ht="42.75" customHeight="1">
      <c r="A8" s="118" t="s">
        <v>321</v>
      </c>
      <c r="B8" s="118"/>
      <c r="C8" s="118"/>
      <c r="D8" s="118"/>
      <c r="E8" s="118"/>
    </row>
    <row r="9" spans="1:3" ht="15">
      <c r="A9" s="79"/>
      <c r="B9" s="77"/>
      <c r="C9" s="78"/>
    </row>
    <row r="10" spans="1:3" ht="15">
      <c r="A10" s="77"/>
      <c r="B10" s="80"/>
      <c r="C10" s="78"/>
    </row>
    <row r="11" spans="1:5" ht="48" customHeight="1">
      <c r="A11" s="81" t="s">
        <v>0</v>
      </c>
      <c r="B11" s="82" t="s">
        <v>2</v>
      </c>
      <c r="C11" s="82" t="s">
        <v>3</v>
      </c>
      <c r="D11" s="82" t="s">
        <v>287</v>
      </c>
      <c r="E11" s="82" t="s">
        <v>287</v>
      </c>
    </row>
    <row r="12" spans="1:5" ht="15">
      <c r="A12" s="81">
        <v>1</v>
      </c>
      <c r="B12" s="81">
        <v>2</v>
      </c>
      <c r="C12" s="81">
        <v>3</v>
      </c>
      <c r="D12" s="81">
        <v>4</v>
      </c>
      <c r="E12" s="81">
        <v>5</v>
      </c>
    </row>
    <row r="13" spans="1:5" ht="14.25">
      <c r="A13" s="83" t="s">
        <v>4</v>
      </c>
      <c r="B13" s="84"/>
      <c r="C13" s="84"/>
      <c r="D13" s="85">
        <f>D15+D36+D46+D76+D91+D106+D134+D139+D153+D175+D183+D200+D208+D222+D226+D230+D234+D238</f>
        <v>89351767</v>
      </c>
      <c r="E13" s="85">
        <f>E15+E36+E46+E76+E91+E106+E134+E139+E153+E175+E183+E200+E208+E222+E226+E230+E234+E238</f>
        <v>87462751</v>
      </c>
    </row>
    <row r="14" spans="1:5" ht="14.25">
      <c r="A14" s="83"/>
      <c r="B14" s="84"/>
      <c r="C14" s="84"/>
      <c r="D14" s="85"/>
      <c r="E14" s="85"/>
    </row>
    <row r="15" spans="1:5" ht="30">
      <c r="A15" s="86" t="s">
        <v>239</v>
      </c>
      <c r="B15" s="87" t="s">
        <v>197</v>
      </c>
      <c r="C15" s="88"/>
      <c r="D15" s="85">
        <f>D16+D26</f>
        <v>12446000</v>
      </c>
      <c r="E15" s="85">
        <f>E16+E26</f>
        <v>12448000</v>
      </c>
    </row>
    <row r="16" spans="1:5" ht="34.5" customHeight="1">
      <c r="A16" s="86" t="s">
        <v>319</v>
      </c>
      <c r="B16" s="87" t="s">
        <v>198</v>
      </c>
      <c r="C16" s="88"/>
      <c r="D16" s="85">
        <f>+D17</f>
        <v>227000</v>
      </c>
      <c r="E16" s="85">
        <f>+E17</f>
        <v>229000</v>
      </c>
    </row>
    <row r="17" spans="1:5" ht="29.25">
      <c r="A17" s="89" t="s">
        <v>204</v>
      </c>
      <c r="B17" s="87" t="s">
        <v>199</v>
      </c>
      <c r="C17" s="88"/>
      <c r="D17" s="85">
        <f>D18+D23</f>
        <v>227000</v>
      </c>
      <c r="E17" s="85">
        <f>E18+E23</f>
        <v>229000</v>
      </c>
    </row>
    <row r="18" spans="1:5" ht="29.25">
      <c r="A18" s="89" t="s">
        <v>317</v>
      </c>
      <c r="B18" s="87" t="s">
        <v>305</v>
      </c>
      <c r="C18" s="88"/>
      <c r="D18" s="85">
        <f>D19+D21</f>
        <v>28000</v>
      </c>
      <c r="E18" s="85">
        <f>E19+E21</f>
        <v>30000</v>
      </c>
    </row>
    <row r="19" spans="1:5" ht="30">
      <c r="A19" s="90" t="s">
        <v>65</v>
      </c>
      <c r="B19" s="88" t="s">
        <v>305</v>
      </c>
      <c r="C19" s="88" t="s">
        <v>57</v>
      </c>
      <c r="D19" s="91">
        <f aca="true" t="shared" si="0" ref="D19:E21">D20</f>
        <v>5000</v>
      </c>
      <c r="E19" s="91">
        <f t="shared" si="0"/>
        <v>7000</v>
      </c>
    </row>
    <row r="20" spans="1:5" ht="30">
      <c r="A20" s="90" t="s">
        <v>66</v>
      </c>
      <c r="B20" s="88" t="s">
        <v>305</v>
      </c>
      <c r="C20" s="88" t="s">
        <v>58</v>
      </c>
      <c r="D20" s="92">
        <v>5000</v>
      </c>
      <c r="E20" s="92">
        <v>7000</v>
      </c>
    </row>
    <row r="21" spans="1:5" ht="15">
      <c r="A21" s="94" t="s">
        <v>101</v>
      </c>
      <c r="B21" s="88" t="s">
        <v>305</v>
      </c>
      <c r="C21" s="88" t="s">
        <v>100</v>
      </c>
      <c r="D21" s="91">
        <f t="shared" si="0"/>
        <v>23000</v>
      </c>
      <c r="E21" s="91">
        <f t="shared" si="0"/>
        <v>23000</v>
      </c>
    </row>
    <row r="22" spans="1:5" ht="15">
      <c r="A22" s="94" t="s">
        <v>102</v>
      </c>
      <c r="B22" s="88" t="s">
        <v>305</v>
      </c>
      <c r="C22" s="88" t="s">
        <v>99</v>
      </c>
      <c r="D22" s="92">
        <v>23000</v>
      </c>
      <c r="E22" s="92">
        <v>23000</v>
      </c>
    </row>
    <row r="23" spans="1:5" ht="28.5">
      <c r="A23" s="89" t="s">
        <v>205</v>
      </c>
      <c r="B23" s="87" t="s">
        <v>306</v>
      </c>
      <c r="C23" s="87"/>
      <c r="D23" s="85">
        <f aca="true" t="shared" si="1" ref="D23:E24">D24</f>
        <v>199000</v>
      </c>
      <c r="E23" s="85">
        <f t="shared" si="1"/>
        <v>199000</v>
      </c>
    </row>
    <row r="24" spans="1:5" ht="30">
      <c r="A24" s="90" t="s">
        <v>65</v>
      </c>
      <c r="B24" s="88" t="s">
        <v>306</v>
      </c>
      <c r="C24" s="88" t="s">
        <v>57</v>
      </c>
      <c r="D24" s="91">
        <f t="shared" si="1"/>
        <v>199000</v>
      </c>
      <c r="E24" s="91">
        <f t="shared" si="1"/>
        <v>199000</v>
      </c>
    </row>
    <row r="25" spans="1:5" ht="30">
      <c r="A25" s="90" t="s">
        <v>66</v>
      </c>
      <c r="B25" s="88" t="s">
        <v>306</v>
      </c>
      <c r="C25" s="88" t="s">
        <v>58</v>
      </c>
      <c r="D25" s="92">
        <v>199000</v>
      </c>
      <c r="E25" s="92">
        <v>199000</v>
      </c>
    </row>
    <row r="26" spans="1:5" ht="30">
      <c r="A26" s="86" t="s">
        <v>200</v>
      </c>
      <c r="B26" s="87" t="s">
        <v>201</v>
      </c>
      <c r="C26" s="88"/>
      <c r="D26" s="85">
        <f>D27</f>
        <v>12219000</v>
      </c>
      <c r="E26" s="85">
        <f>E27</f>
        <v>12219000</v>
      </c>
    </row>
    <row r="27" spans="1:5" ht="28.5">
      <c r="A27" s="93" t="s">
        <v>202</v>
      </c>
      <c r="B27" s="87" t="s">
        <v>234</v>
      </c>
      <c r="C27" s="88"/>
      <c r="D27" s="85">
        <f aca="true" t="shared" si="2" ref="D27:E27">D28+D33</f>
        <v>12219000</v>
      </c>
      <c r="E27" s="85">
        <f t="shared" si="2"/>
        <v>12219000</v>
      </c>
    </row>
    <row r="28" spans="1:5" ht="15">
      <c r="A28" s="89" t="s">
        <v>203</v>
      </c>
      <c r="B28" s="87" t="s">
        <v>307</v>
      </c>
      <c r="C28" s="88"/>
      <c r="D28" s="85">
        <f aca="true" t="shared" si="3" ref="D28:E28">D29+D31</f>
        <v>219000</v>
      </c>
      <c r="E28" s="85">
        <f t="shared" si="3"/>
        <v>219000</v>
      </c>
    </row>
    <row r="29" spans="1:5" ht="30">
      <c r="A29" s="90" t="s">
        <v>65</v>
      </c>
      <c r="B29" s="88" t="s">
        <v>307</v>
      </c>
      <c r="C29" s="88" t="s">
        <v>57</v>
      </c>
      <c r="D29" s="91">
        <f aca="true" t="shared" si="4" ref="D29:E29">D30</f>
        <v>84000</v>
      </c>
      <c r="E29" s="91">
        <f t="shared" si="4"/>
        <v>84000</v>
      </c>
    </row>
    <row r="30" spans="1:5" ht="30">
      <c r="A30" s="90" t="s">
        <v>66</v>
      </c>
      <c r="B30" s="88" t="s">
        <v>307</v>
      </c>
      <c r="C30" s="88" t="s">
        <v>58</v>
      </c>
      <c r="D30" s="92">
        <v>84000</v>
      </c>
      <c r="E30" s="92">
        <v>84000</v>
      </c>
    </row>
    <row r="31" spans="1:5" ht="15">
      <c r="A31" s="94" t="s">
        <v>101</v>
      </c>
      <c r="B31" s="88" t="s">
        <v>307</v>
      </c>
      <c r="C31" s="88" t="s">
        <v>100</v>
      </c>
      <c r="D31" s="91">
        <f>D32</f>
        <v>135000</v>
      </c>
      <c r="E31" s="91">
        <f>E32</f>
        <v>135000</v>
      </c>
    </row>
    <row r="32" spans="1:5" ht="15">
      <c r="A32" s="94" t="s">
        <v>102</v>
      </c>
      <c r="B32" s="88" t="s">
        <v>307</v>
      </c>
      <c r="C32" s="88" t="s">
        <v>99</v>
      </c>
      <c r="D32" s="92">
        <v>135000</v>
      </c>
      <c r="E32" s="92">
        <v>135000</v>
      </c>
    </row>
    <row r="33" spans="1:5" ht="14.25">
      <c r="A33" s="93" t="s">
        <v>214</v>
      </c>
      <c r="B33" s="87" t="s">
        <v>308</v>
      </c>
      <c r="C33" s="87"/>
      <c r="D33" s="85">
        <f aca="true" t="shared" si="5" ref="D33:E34">D34</f>
        <v>12000000</v>
      </c>
      <c r="E33" s="85">
        <f t="shared" si="5"/>
        <v>12000000</v>
      </c>
    </row>
    <row r="34" spans="1:5" ht="30">
      <c r="A34" s="90" t="s">
        <v>65</v>
      </c>
      <c r="B34" s="88" t="s">
        <v>308</v>
      </c>
      <c r="C34" s="88" t="s">
        <v>57</v>
      </c>
      <c r="D34" s="91">
        <f t="shared" si="5"/>
        <v>12000000</v>
      </c>
      <c r="E34" s="91">
        <f t="shared" si="5"/>
        <v>12000000</v>
      </c>
    </row>
    <row r="35" spans="1:5" ht="30">
      <c r="A35" s="90" t="s">
        <v>66</v>
      </c>
      <c r="B35" s="88" t="s">
        <v>308</v>
      </c>
      <c r="C35" s="88" t="s">
        <v>58</v>
      </c>
      <c r="D35" s="92">
        <v>12000000</v>
      </c>
      <c r="E35" s="92">
        <v>12000000</v>
      </c>
    </row>
    <row r="36" spans="1:5" ht="30">
      <c r="A36" s="86" t="s">
        <v>69</v>
      </c>
      <c r="B36" s="99" t="s">
        <v>142</v>
      </c>
      <c r="C36" s="100"/>
      <c r="D36" s="85">
        <f>D37</f>
        <v>5465608</v>
      </c>
      <c r="E36" s="85">
        <f>E37</f>
        <v>5465608</v>
      </c>
    </row>
    <row r="37" spans="1:5" ht="29.25" customHeight="1">
      <c r="A37" s="101" t="s">
        <v>141</v>
      </c>
      <c r="B37" s="99" t="s">
        <v>143</v>
      </c>
      <c r="C37" s="100"/>
      <c r="D37" s="85">
        <f aca="true" t="shared" si="6" ref="D37:E37">D38+D43</f>
        <v>5465608</v>
      </c>
      <c r="E37" s="85">
        <f t="shared" si="6"/>
        <v>5465608</v>
      </c>
    </row>
    <row r="38" spans="1:5" ht="42.75">
      <c r="A38" s="101" t="s">
        <v>86</v>
      </c>
      <c r="B38" s="99" t="s">
        <v>144</v>
      </c>
      <c r="C38" s="99"/>
      <c r="D38" s="85">
        <f aca="true" t="shared" si="7" ref="D38:E38">D39+D41</f>
        <v>4975608</v>
      </c>
      <c r="E38" s="85">
        <f t="shared" si="7"/>
        <v>4975608</v>
      </c>
    </row>
    <row r="39" spans="1:5" ht="47.25" customHeight="1">
      <c r="A39" s="102" t="s">
        <v>85</v>
      </c>
      <c r="B39" s="100" t="s">
        <v>144</v>
      </c>
      <c r="C39" s="100" t="s">
        <v>54</v>
      </c>
      <c r="D39" s="91">
        <f aca="true" t="shared" si="8" ref="D39:E39">D40</f>
        <v>4945608</v>
      </c>
      <c r="E39" s="91">
        <f t="shared" si="8"/>
        <v>4945608</v>
      </c>
    </row>
    <row r="40" spans="1:5" ht="15">
      <c r="A40" s="102" t="s">
        <v>55</v>
      </c>
      <c r="B40" s="100" t="s">
        <v>144</v>
      </c>
      <c r="C40" s="100" t="s">
        <v>56</v>
      </c>
      <c r="D40" s="92">
        <v>4945608</v>
      </c>
      <c r="E40" s="92">
        <v>4945608</v>
      </c>
    </row>
    <row r="41" spans="1:5" ht="30">
      <c r="A41" s="98" t="s">
        <v>65</v>
      </c>
      <c r="B41" s="100" t="s">
        <v>144</v>
      </c>
      <c r="C41" s="88" t="s">
        <v>57</v>
      </c>
      <c r="D41" s="91">
        <f aca="true" t="shared" si="9" ref="D41:E41">D42</f>
        <v>30000</v>
      </c>
      <c r="E41" s="91">
        <f t="shared" si="9"/>
        <v>30000</v>
      </c>
    </row>
    <row r="42" spans="1:5" ht="30">
      <c r="A42" s="98" t="s">
        <v>66</v>
      </c>
      <c r="B42" s="100" t="s">
        <v>144</v>
      </c>
      <c r="C42" s="88" t="s">
        <v>58</v>
      </c>
      <c r="D42" s="92">
        <v>30000</v>
      </c>
      <c r="E42" s="92">
        <v>30000</v>
      </c>
    </row>
    <row r="43" spans="1:5" ht="42.75">
      <c r="A43" s="103" t="s">
        <v>146</v>
      </c>
      <c r="B43" s="99" t="s">
        <v>145</v>
      </c>
      <c r="C43" s="99" t="s">
        <v>57</v>
      </c>
      <c r="D43" s="85">
        <f aca="true" t="shared" si="10" ref="D43:E44">D44</f>
        <v>490000</v>
      </c>
      <c r="E43" s="85">
        <f t="shared" si="10"/>
        <v>490000</v>
      </c>
    </row>
    <row r="44" spans="1:5" ht="30">
      <c r="A44" s="90" t="s">
        <v>65</v>
      </c>
      <c r="B44" s="100" t="s">
        <v>145</v>
      </c>
      <c r="C44" s="100" t="s">
        <v>57</v>
      </c>
      <c r="D44" s="91">
        <f t="shared" si="10"/>
        <v>490000</v>
      </c>
      <c r="E44" s="91">
        <f t="shared" si="10"/>
        <v>490000</v>
      </c>
    </row>
    <row r="45" spans="1:5" ht="30">
      <c r="A45" s="90" t="s">
        <v>66</v>
      </c>
      <c r="B45" s="100" t="s">
        <v>145</v>
      </c>
      <c r="C45" s="100" t="s">
        <v>58</v>
      </c>
      <c r="D45" s="92">
        <v>490000</v>
      </c>
      <c r="E45" s="92">
        <v>490000</v>
      </c>
    </row>
    <row r="46" spans="1:5" ht="45">
      <c r="A46" s="86" t="s">
        <v>89</v>
      </c>
      <c r="B46" s="99" t="s">
        <v>139</v>
      </c>
      <c r="C46" s="100"/>
      <c r="D46" s="85">
        <f>D47</f>
        <v>3639509</v>
      </c>
      <c r="E46" s="85">
        <f>E47</f>
        <v>3798509</v>
      </c>
    </row>
    <row r="47" spans="1:5" ht="29.25">
      <c r="A47" s="89" t="s">
        <v>138</v>
      </c>
      <c r="B47" s="99" t="s">
        <v>140</v>
      </c>
      <c r="C47" s="100"/>
      <c r="D47" s="85">
        <f aca="true" t="shared" si="11" ref="D47:E47">D48+D51+D54+D57+D60+D65+D68+D73</f>
        <v>3639509</v>
      </c>
      <c r="E47" s="85">
        <f t="shared" si="11"/>
        <v>3798509</v>
      </c>
    </row>
    <row r="48" spans="1:5" ht="14.25">
      <c r="A48" s="89" t="s">
        <v>63</v>
      </c>
      <c r="B48" s="99" t="s">
        <v>233</v>
      </c>
      <c r="C48" s="99"/>
      <c r="D48" s="85">
        <f aca="true" t="shared" si="12" ref="D48:E49">D49</f>
        <v>400000</v>
      </c>
      <c r="E48" s="85">
        <f t="shared" si="12"/>
        <v>400000</v>
      </c>
    </row>
    <row r="49" spans="1:5" ht="15">
      <c r="A49" s="104" t="s">
        <v>47</v>
      </c>
      <c r="B49" s="100" t="s">
        <v>233</v>
      </c>
      <c r="C49" s="100">
        <v>800</v>
      </c>
      <c r="D49" s="91">
        <f t="shared" si="12"/>
        <v>400000</v>
      </c>
      <c r="E49" s="91">
        <f t="shared" si="12"/>
        <v>400000</v>
      </c>
    </row>
    <row r="50" spans="1:5" ht="15">
      <c r="A50" s="104" t="s">
        <v>64</v>
      </c>
      <c r="B50" s="100" t="s">
        <v>233</v>
      </c>
      <c r="C50" s="100">
        <v>870</v>
      </c>
      <c r="D50" s="92">
        <v>400000</v>
      </c>
      <c r="E50" s="92">
        <v>400000</v>
      </c>
    </row>
    <row r="51" spans="1:5" ht="15">
      <c r="A51" s="89" t="s">
        <v>116</v>
      </c>
      <c r="B51" s="87" t="s">
        <v>156</v>
      </c>
      <c r="C51" s="88"/>
      <c r="D51" s="85">
        <f aca="true" t="shared" si="13" ref="D51:E52">D52</f>
        <v>75000</v>
      </c>
      <c r="E51" s="85">
        <f t="shared" si="13"/>
        <v>85000</v>
      </c>
    </row>
    <row r="52" spans="1:5" ht="30">
      <c r="A52" s="90" t="s">
        <v>65</v>
      </c>
      <c r="B52" s="88" t="s">
        <v>156</v>
      </c>
      <c r="C52" s="88" t="s">
        <v>57</v>
      </c>
      <c r="D52" s="91">
        <f t="shared" si="13"/>
        <v>75000</v>
      </c>
      <c r="E52" s="91">
        <f t="shared" si="13"/>
        <v>85000</v>
      </c>
    </row>
    <row r="53" spans="1:5" ht="30">
      <c r="A53" s="90" t="s">
        <v>66</v>
      </c>
      <c r="B53" s="88" t="s">
        <v>156</v>
      </c>
      <c r="C53" s="88" t="s">
        <v>58</v>
      </c>
      <c r="D53" s="92">
        <v>75000</v>
      </c>
      <c r="E53" s="92">
        <v>85000</v>
      </c>
    </row>
    <row r="54" spans="1:5" ht="28.5">
      <c r="A54" s="93" t="s">
        <v>251</v>
      </c>
      <c r="B54" s="87" t="s">
        <v>243</v>
      </c>
      <c r="C54" s="88"/>
      <c r="D54" s="85">
        <f aca="true" t="shared" si="14" ref="D54:E55">D55</f>
        <v>50000</v>
      </c>
      <c r="E54" s="85">
        <f t="shared" si="14"/>
        <v>50000</v>
      </c>
    </row>
    <row r="55" spans="1:5" ht="30">
      <c r="A55" s="90" t="s">
        <v>65</v>
      </c>
      <c r="B55" s="88" t="s">
        <v>243</v>
      </c>
      <c r="C55" s="88" t="s">
        <v>57</v>
      </c>
      <c r="D55" s="91">
        <f t="shared" si="14"/>
        <v>50000</v>
      </c>
      <c r="E55" s="91">
        <f t="shared" si="14"/>
        <v>50000</v>
      </c>
    </row>
    <row r="56" spans="1:5" ht="30">
      <c r="A56" s="90" t="s">
        <v>66</v>
      </c>
      <c r="B56" s="88" t="s">
        <v>243</v>
      </c>
      <c r="C56" s="88" t="s">
        <v>58</v>
      </c>
      <c r="D56" s="92">
        <v>50000</v>
      </c>
      <c r="E56" s="92">
        <v>50000</v>
      </c>
    </row>
    <row r="57" spans="1:5" ht="14.25">
      <c r="A57" s="93" t="s">
        <v>158</v>
      </c>
      <c r="B57" s="87" t="s">
        <v>157</v>
      </c>
      <c r="C57" s="87"/>
      <c r="D57" s="85">
        <f aca="true" t="shared" si="15" ref="D57:E58">D58</f>
        <v>1484994</v>
      </c>
      <c r="E57" s="85">
        <f t="shared" si="15"/>
        <v>1484994</v>
      </c>
    </row>
    <row r="58" spans="1:5" ht="45">
      <c r="A58" s="98" t="s">
        <v>85</v>
      </c>
      <c r="B58" s="88" t="s">
        <v>157</v>
      </c>
      <c r="C58" s="95">
        <v>100</v>
      </c>
      <c r="D58" s="91">
        <f t="shared" si="15"/>
        <v>1484994</v>
      </c>
      <c r="E58" s="91">
        <f t="shared" si="15"/>
        <v>1484994</v>
      </c>
    </row>
    <row r="59" spans="1:5" ht="15">
      <c r="A59" s="98" t="s">
        <v>95</v>
      </c>
      <c r="B59" s="88" t="s">
        <v>157</v>
      </c>
      <c r="C59" s="95">
        <v>120</v>
      </c>
      <c r="D59" s="92">
        <v>1484994</v>
      </c>
      <c r="E59" s="92">
        <v>1484994</v>
      </c>
    </row>
    <row r="60" spans="1:5" ht="14.25">
      <c r="A60" s="93" t="s">
        <v>159</v>
      </c>
      <c r="B60" s="87" t="s">
        <v>215</v>
      </c>
      <c r="C60" s="87"/>
      <c r="D60" s="85">
        <f aca="true" t="shared" si="16" ref="D60:E60">D61+D63</f>
        <v>137000</v>
      </c>
      <c r="E60" s="85">
        <f t="shared" si="16"/>
        <v>144000</v>
      </c>
    </row>
    <row r="61" spans="1:5" ht="45">
      <c r="A61" s="98" t="s">
        <v>85</v>
      </c>
      <c r="B61" s="88" t="s">
        <v>215</v>
      </c>
      <c r="C61" s="95">
        <v>100</v>
      </c>
      <c r="D61" s="91">
        <f aca="true" t="shared" si="17" ref="D61:E61">D62</f>
        <v>95000</v>
      </c>
      <c r="E61" s="91">
        <f t="shared" si="17"/>
        <v>100000</v>
      </c>
    </row>
    <row r="62" spans="1:5" ht="15">
      <c r="A62" s="98" t="s">
        <v>95</v>
      </c>
      <c r="B62" s="88" t="s">
        <v>215</v>
      </c>
      <c r="C62" s="95">
        <v>120</v>
      </c>
      <c r="D62" s="92">
        <v>95000</v>
      </c>
      <c r="E62" s="92">
        <v>100000</v>
      </c>
    </row>
    <row r="63" spans="1:5" ht="30">
      <c r="A63" s="90" t="s">
        <v>65</v>
      </c>
      <c r="B63" s="88" t="s">
        <v>215</v>
      </c>
      <c r="C63" s="88" t="s">
        <v>57</v>
      </c>
      <c r="D63" s="91">
        <f aca="true" t="shared" si="18" ref="D63:E63">D64</f>
        <v>42000</v>
      </c>
      <c r="E63" s="91">
        <f t="shared" si="18"/>
        <v>44000</v>
      </c>
    </row>
    <row r="64" spans="1:5" ht="30">
      <c r="A64" s="90" t="s">
        <v>66</v>
      </c>
      <c r="B64" s="88" t="s">
        <v>215</v>
      </c>
      <c r="C64" s="88" t="s">
        <v>58</v>
      </c>
      <c r="D64" s="92">
        <v>42000</v>
      </c>
      <c r="E64" s="92">
        <v>44000</v>
      </c>
    </row>
    <row r="65" spans="1:5" ht="28.5">
      <c r="A65" s="93" t="s">
        <v>162</v>
      </c>
      <c r="B65" s="87" t="s">
        <v>163</v>
      </c>
      <c r="C65" s="87"/>
      <c r="D65" s="85">
        <f aca="true" t="shared" si="19" ref="D65:E66">D66</f>
        <v>285000</v>
      </c>
      <c r="E65" s="85">
        <f t="shared" si="19"/>
        <v>390000</v>
      </c>
    </row>
    <row r="66" spans="1:5" ht="30">
      <c r="A66" s="90" t="s">
        <v>65</v>
      </c>
      <c r="B66" s="88" t="s">
        <v>163</v>
      </c>
      <c r="C66" s="88" t="s">
        <v>57</v>
      </c>
      <c r="D66" s="91">
        <f t="shared" si="19"/>
        <v>285000</v>
      </c>
      <c r="E66" s="91">
        <f t="shared" si="19"/>
        <v>390000</v>
      </c>
    </row>
    <row r="67" spans="1:5" ht="30">
      <c r="A67" s="90" t="s">
        <v>66</v>
      </c>
      <c r="B67" s="88" t="s">
        <v>163</v>
      </c>
      <c r="C67" s="88" t="s">
        <v>58</v>
      </c>
      <c r="D67" s="92">
        <v>285000</v>
      </c>
      <c r="E67" s="92">
        <v>390000</v>
      </c>
    </row>
    <row r="68" spans="1:5" ht="29.25">
      <c r="A68" s="89" t="s">
        <v>91</v>
      </c>
      <c r="B68" s="87" t="s">
        <v>165</v>
      </c>
      <c r="C68" s="95"/>
      <c r="D68" s="85">
        <f aca="true" t="shared" si="20" ref="D68:E68">D69+D71</f>
        <v>852540</v>
      </c>
      <c r="E68" s="85">
        <f t="shared" si="20"/>
        <v>889540</v>
      </c>
    </row>
    <row r="69" spans="1:5" ht="45">
      <c r="A69" s="98" t="s">
        <v>85</v>
      </c>
      <c r="B69" s="88" t="s">
        <v>165</v>
      </c>
      <c r="C69" s="95">
        <v>100</v>
      </c>
      <c r="D69" s="91">
        <f aca="true" t="shared" si="21" ref="D69:E69">D70</f>
        <v>476540</v>
      </c>
      <c r="E69" s="91">
        <f t="shared" si="21"/>
        <v>476540</v>
      </c>
    </row>
    <row r="70" spans="1:5" ht="15">
      <c r="A70" s="98" t="s">
        <v>95</v>
      </c>
      <c r="B70" s="88" t="s">
        <v>165</v>
      </c>
      <c r="C70" s="95">
        <v>120</v>
      </c>
      <c r="D70" s="92">
        <v>476540</v>
      </c>
      <c r="E70" s="92">
        <v>476540</v>
      </c>
    </row>
    <row r="71" spans="1:5" ht="30">
      <c r="A71" s="90" t="s">
        <v>65</v>
      </c>
      <c r="B71" s="88" t="s">
        <v>165</v>
      </c>
      <c r="C71" s="88" t="s">
        <v>57</v>
      </c>
      <c r="D71" s="91">
        <f aca="true" t="shared" si="22" ref="D71:E71">D72</f>
        <v>376000</v>
      </c>
      <c r="E71" s="91">
        <f t="shared" si="22"/>
        <v>413000</v>
      </c>
    </row>
    <row r="72" spans="1:5" ht="30">
      <c r="A72" s="90" t="s">
        <v>66</v>
      </c>
      <c r="B72" s="88" t="s">
        <v>165</v>
      </c>
      <c r="C72" s="88" t="s">
        <v>58</v>
      </c>
      <c r="D72" s="92">
        <v>376000</v>
      </c>
      <c r="E72" s="92">
        <v>413000</v>
      </c>
    </row>
    <row r="73" spans="1:5" ht="28.5">
      <c r="A73" s="93" t="s">
        <v>160</v>
      </c>
      <c r="B73" s="87" t="s">
        <v>161</v>
      </c>
      <c r="C73" s="87"/>
      <c r="D73" s="85">
        <f aca="true" t="shared" si="23" ref="D73:E74">D74</f>
        <v>354975</v>
      </c>
      <c r="E73" s="85">
        <f t="shared" si="23"/>
        <v>354975</v>
      </c>
    </row>
    <row r="74" spans="1:5" ht="45">
      <c r="A74" s="98" t="s">
        <v>85</v>
      </c>
      <c r="B74" s="88" t="s">
        <v>161</v>
      </c>
      <c r="C74" s="95">
        <v>100</v>
      </c>
      <c r="D74" s="91">
        <f t="shared" si="23"/>
        <v>354975</v>
      </c>
      <c r="E74" s="91">
        <f t="shared" si="23"/>
        <v>354975</v>
      </c>
    </row>
    <row r="75" spans="1:5" ht="15">
      <c r="A75" s="98" t="s">
        <v>95</v>
      </c>
      <c r="B75" s="88" t="s">
        <v>161</v>
      </c>
      <c r="C75" s="95">
        <v>120</v>
      </c>
      <c r="D75" s="92">
        <v>354975</v>
      </c>
      <c r="E75" s="92">
        <v>354975</v>
      </c>
    </row>
    <row r="76" spans="1:5" ht="30">
      <c r="A76" s="86" t="s">
        <v>195</v>
      </c>
      <c r="B76" s="87" t="s">
        <v>194</v>
      </c>
      <c r="C76" s="88"/>
      <c r="D76" s="85">
        <f>D77</f>
        <v>14017092</v>
      </c>
      <c r="E76" s="85">
        <f>E77</f>
        <v>12523092</v>
      </c>
    </row>
    <row r="77" spans="1:5" ht="29.25">
      <c r="A77" s="96" t="s">
        <v>288</v>
      </c>
      <c r="B77" s="87" t="s">
        <v>276</v>
      </c>
      <c r="C77" s="88"/>
      <c r="D77" s="85">
        <f>D78+D85+D88</f>
        <v>14017092</v>
      </c>
      <c r="E77" s="85">
        <f>E78+E85+E88</f>
        <v>12523092</v>
      </c>
    </row>
    <row r="78" spans="1:5" ht="28.5">
      <c r="A78" s="96" t="s">
        <v>81</v>
      </c>
      <c r="B78" s="87" t="s">
        <v>280</v>
      </c>
      <c r="C78" s="87"/>
      <c r="D78" s="85">
        <f aca="true" t="shared" si="24" ref="D78:E78">D79+D81+D83</f>
        <v>8562092</v>
      </c>
      <c r="E78" s="85">
        <f t="shared" si="24"/>
        <v>8403092</v>
      </c>
    </row>
    <row r="79" spans="1:5" ht="45">
      <c r="A79" s="98" t="s">
        <v>82</v>
      </c>
      <c r="B79" s="88" t="s">
        <v>280</v>
      </c>
      <c r="C79" s="88" t="s">
        <v>54</v>
      </c>
      <c r="D79" s="91">
        <f aca="true" t="shared" si="25" ref="D79:E79">D80</f>
        <v>6799092</v>
      </c>
      <c r="E79" s="91">
        <f t="shared" si="25"/>
        <v>6799092</v>
      </c>
    </row>
    <row r="80" spans="1:5" ht="15">
      <c r="A80" s="98" t="s">
        <v>83</v>
      </c>
      <c r="B80" s="88" t="s">
        <v>280</v>
      </c>
      <c r="C80" s="88" t="s">
        <v>84</v>
      </c>
      <c r="D80" s="92">
        <v>6799092</v>
      </c>
      <c r="E80" s="92">
        <v>6799092</v>
      </c>
    </row>
    <row r="81" spans="1:5" ht="30">
      <c r="A81" s="90" t="s">
        <v>65</v>
      </c>
      <c r="B81" s="88" t="s">
        <v>280</v>
      </c>
      <c r="C81" s="88" t="s">
        <v>57</v>
      </c>
      <c r="D81" s="91">
        <f aca="true" t="shared" si="26" ref="D81:E81">D82</f>
        <v>1756000</v>
      </c>
      <c r="E81" s="91">
        <f t="shared" si="26"/>
        <v>1596000</v>
      </c>
    </row>
    <row r="82" spans="1:5" ht="30">
      <c r="A82" s="90" t="s">
        <v>66</v>
      </c>
      <c r="B82" s="88" t="s">
        <v>280</v>
      </c>
      <c r="C82" s="88" t="s">
        <v>58</v>
      </c>
      <c r="D82" s="92">
        <v>1756000</v>
      </c>
      <c r="E82" s="92">
        <v>1596000</v>
      </c>
    </row>
    <row r="83" spans="1:5" ht="15">
      <c r="A83" s="105" t="s">
        <v>47</v>
      </c>
      <c r="B83" s="88" t="s">
        <v>280</v>
      </c>
      <c r="C83" s="100" t="s">
        <v>59</v>
      </c>
      <c r="D83" s="91">
        <f aca="true" t="shared" si="27" ref="D83:E83">D84</f>
        <v>7000</v>
      </c>
      <c r="E83" s="91">
        <f t="shared" si="27"/>
        <v>8000</v>
      </c>
    </row>
    <row r="84" spans="1:5" ht="15">
      <c r="A84" s="105" t="s">
        <v>67</v>
      </c>
      <c r="B84" s="88" t="s">
        <v>280</v>
      </c>
      <c r="C84" s="100" t="s">
        <v>60</v>
      </c>
      <c r="D84" s="92">
        <v>7000</v>
      </c>
      <c r="E84" s="92">
        <v>8000</v>
      </c>
    </row>
    <row r="85" spans="1:5" ht="16.5" customHeight="1">
      <c r="A85" s="96" t="s">
        <v>92</v>
      </c>
      <c r="B85" s="87" t="s">
        <v>277</v>
      </c>
      <c r="C85" s="88"/>
      <c r="D85" s="85">
        <f aca="true" t="shared" si="28" ref="D85:E86">D86</f>
        <v>4655000</v>
      </c>
      <c r="E85" s="85">
        <f t="shared" si="28"/>
        <v>3170000</v>
      </c>
    </row>
    <row r="86" spans="1:5" ht="30">
      <c r="A86" s="90" t="s">
        <v>65</v>
      </c>
      <c r="B86" s="88" t="s">
        <v>277</v>
      </c>
      <c r="C86" s="88" t="s">
        <v>57</v>
      </c>
      <c r="D86" s="91">
        <f t="shared" si="28"/>
        <v>4655000</v>
      </c>
      <c r="E86" s="91">
        <f t="shared" si="28"/>
        <v>3170000</v>
      </c>
    </row>
    <row r="87" spans="1:5" ht="30">
      <c r="A87" s="90" t="s">
        <v>66</v>
      </c>
      <c r="B87" s="88" t="s">
        <v>277</v>
      </c>
      <c r="C87" s="88" t="s">
        <v>58</v>
      </c>
      <c r="D87" s="92">
        <v>4655000</v>
      </c>
      <c r="E87" s="92">
        <v>3170000</v>
      </c>
    </row>
    <row r="88" spans="1:5" ht="15" customHeight="1">
      <c r="A88" s="96" t="s">
        <v>93</v>
      </c>
      <c r="B88" s="87" t="s">
        <v>279</v>
      </c>
      <c r="C88" s="88"/>
      <c r="D88" s="85">
        <f aca="true" t="shared" si="29" ref="D88:E89">D89</f>
        <v>800000</v>
      </c>
      <c r="E88" s="85">
        <f t="shared" si="29"/>
        <v>950000</v>
      </c>
    </row>
    <row r="89" spans="1:5" ht="30">
      <c r="A89" s="90" t="s">
        <v>65</v>
      </c>
      <c r="B89" s="88" t="s">
        <v>279</v>
      </c>
      <c r="C89" s="88" t="s">
        <v>57</v>
      </c>
      <c r="D89" s="91">
        <f t="shared" si="29"/>
        <v>800000</v>
      </c>
      <c r="E89" s="91">
        <f t="shared" si="29"/>
        <v>950000</v>
      </c>
    </row>
    <row r="90" spans="1:5" ht="30">
      <c r="A90" s="90" t="s">
        <v>66</v>
      </c>
      <c r="B90" s="88" t="s">
        <v>279</v>
      </c>
      <c r="C90" s="88" t="s">
        <v>58</v>
      </c>
      <c r="D90" s="92">
        <v>800000</v>
      </c>
      <c r="E90" s="92">
        <v>950000</v>
      </c>
    </row>
    <row r="91" spans="1:5" ht="45">
      <c r="A91" s="86" t="s">
        <v>76</v>
      </c>
      <c r="B91" s="87" t="s">
        <v>208</v>
      </c>
      <c r="C91" s="88"/>
      <c r="D91" s="85">
        <f aca="true" t="shared" si="30" ref="D91:E91">D92</f>
        <v>6974642</v>
      </c>
      <c r="E91" s="85">
        <f t="shared" si="30"/>
        <v>6834642</v>
      </c>
    </row>
    <row r="92" spans="1:5" ht="28.5">
      <c r="A92" s="106" t="s">
        <v>240</v>
      </c>
      <c r="B92" s="87" t="s">
        <v>209</v>
      </c>
      <c r="C92" s="88"/>
      <c r="D92" s="85">
        <f>D100+D93+D103</f>
        <v>6974642</v>
      </c>
      <c r="E92" s="85">
        <f>E100+E93+E103</f>
        <v>6834642</v>
      </c>
    </row>
    <row r="93" spans="1:5" ht="28.5">
      <c r="A93" s="96" t="s">
        <v>81</v>
      </c>
      <c r="B93" s="87" t="s">
        <v>212</v>
      </c>
      <c r="C93" s="87"/>
      <c r="D93" s="85">
        <f aca="true" t="shared" si="31" ref="D93:E93">D94+D96+D98</f>
        <v>4052642</v>
      </c>
      <c r="E93" s="85">
        <f t="shared" si="31"/>
        <v>4052642</v>
      </c>
    </row>
    <row r="94" spans="1:5" ht="51" customHeight="1">
      <c r="A94" s="98" t="s">
        <v>241</v>
      </c>
      <c r="B94" s="88" t="s">
        <v>212</v>
      </c>
      <c r="C94" s="88" t="s">
        <v>54</v>
      </c>
      <c r="D94" s="91">
        <f aca="true" t="shared" si="32" ref="D94:E94">D95</f>
        <v>3342642</v>
      </c>
      <c r="E94" s="91">
        <f t="shared" si="32"/>
        <v>3342642</v>
      </c>
    </row>
    <row r="95" spans="1:5" ht="15">
      <c r="A95" s="98" t="s">
        <v>83</v>
      </c>
      <c r="B95" s="88" t="s">
        <v>212</v>
      </c>
      <c r="C95" s="88" t="s">
        <v>84</v>
      </c>
      <c r="D95" s="92">
        <v>3342642</v>
      </c>
      <c r="E95" s="92">
        <v>3342642</v>
      </c>
    </row>
    <row r="96" spans="1:5" ht="30">
      <c r="A96" s="90" t="s">
        <v>65</v>
      </c>
      <c r="B96" s="88" t="s">
        <v>212</v>
      </c>
      <c r="C96" s="88" t="s">
        <v>57</v>
      </c>
      <c r="D96" s="107">
        <f aca="true" t="shared" si="33" ref="D96:E96">D97</f>
        <v>700000</v>
      </c>
      <c r="E96" s="107">
        <f t="shared" si="33"/>
        <v>700000</v>
      </c>
    </row>
    <row r="97" spans="1:5" ht="30">
      <c r="A97" s="90" t="s">
        <v>66</v>
      </c>
      <c r="B97" s="88" t="s">
        <v>212</v>
      </c>
      <c r="C97" s="88" t="s">
        <v>58</v>
      </c>
      <c r="D97" s="92">
        <v>700000</v>
      </c>
      <c r="E97" s="92">
        <v>700000</v>
      </c>
    </row>
    <row r="98" spans="1:5" ht="15">
      <c r="A98" s="90" t="s">
        <v>47</v>
      </c>
      <c r="B98" s="88" t="s">
        <v>212</v>
      </c>
      <c r="C98" s="88" t="s">
        <v>59</v>
      </c>
      <c r="D98" s="107">
        <f aca="true" t="shared" si="34" ref="D98:E98">D99</f>
        <v>10000</v>
      </c>
      <c r="E98" s="107">
        <f t="shared" si="34"/>
        <v>10000</v>
      </c>
    </row>
    <row r="99" spans="1:5" ht="15">
      <c r="A99" s="90" t="s">
        <v>67</v>
      </c>
      <c r="B99" s="88" t="s">
        <v>212</v>
      </c>
      <c r="C99" s="88" t="s">
        <v>60</v>
      </c>
      <c r="D99" s="92">
        <v>10000</v>
      </c>
      <c r="E99" s="92">
        <v>10000</v>
      </c>
    </row>
    <row r="100" spans="1:5" ht="15">
      <c r="A100" s="96" t="s">
        <v>284</v>
      </c>
      <c r="B100" s="87" t="s">
        <v>283</v>
      </c>
      <c r="C100" s="88"/>
      <c r="D100" s="85">
        <f aca="true" t="shared" si="35" ref="D100:E104">D101</f>
        <v>422000</v>
      </c>
      <c r="E100" s="85">
        <f t="shared" si="35"/>
        <v>432000</v>
      </c>
    </row>
    <row r="101" spans="1:5" ht="30">
      <c r="A101" s="90" t="s">
        <v>65</v>
      </c>
      <c r="B101" s="88" t="s">
        <v>283</v>
      </c>
      <c r="C101" s="88" t="s">
        <v>57</v>
      </c>
      <c r="D101" s="91">
        <f t="shared" si="35"/>
        <v>422000</v>
      </c>
      <c r="E101" s="91">
        <f t="shared" si="35"/>
        <v>432000</v>
      </c>
    </row>
    <row r="102" spans="1:5" ht="30">
      <c r="A102" s="90" t="s">
        <v>66</v>
      </c>
      <c r="B102" s="88" t="s">
        <v>283</v>
      </c>
      <c r="C102" s="88" t="s">
        <v>58</v>
      </c>
      <c r="D102" s="92">
        <v>422000</v>
      </c>
      <c r="E102" s="92">
        <v>432000</v>
      </c>
    </row>
    <row r="103" spans="1:5" ht="29.25">
      <c r="A103" s="96" t="s">
        <v>210</v>
      </c>
      <c r="B103" s="87" t="s">
        <v>211</v>
      </c>
      <c r="C103" s="88"/>
      <c r="D103" s="85">
        <f t="shared" si="35"/>
        <v>2500000</v>
      </c>
      <c r="E103" s="85">
        <f t="shared" si="35"/>
        <v>2350000</v>
      </c>
    </row>
    <row r="104" spans="1:5" ht="30">
      <c r="A104" s="90" t="s">
        <v>65</v>
      </c>
      <c r="B104" s="88" t="s">
        <v>211</v>
      </c>
      <c r="C104" s="88" t="s">
        <v>57</v>
      </c>
      <c r="D104" s="91">
        <f t="shared" si="35"/>
        <v>2500000</v>
      </c>
      <c r="E104" s="91">
        <f t="shared" si="35"/>
        <v>2350000</v>
      </c>
    </row>
    <row r="105" spans="1:5" ht="30">
      <c r="A105" s="90" t="s">
        <v>66</v>
      </c>
      <c r="B105" s="88" t="s">
        <v>211</v>
      </c>
      <c r="C105" s="88" t="s">
        <v>58</v>
      </c>
      <c r="D105" s="92">
        <v>2500000</v>
      </c>
      <c r="E105" s="92">
        <v>2350000</v>
      </c>
    </row>
    <row r="106" spans="1:5" ht="30">
      <c r="A106" s="86" t="s">
        <v>71</v>
      </c>
      <c r="B106" s="87" t="s">
        <v>164</v>
      </c>
      <c r="C106" s="95"/>
      <c r="D106" s="85">
        <f aca="true" t="shared" si="36" ref="D106:E106">D107</f>
        <v>13270000</v>
      </c>
      <c r="E106" s="85">
        <f t="shared" si="36"/>
        <v>13300000</v>
      </c>
    </row>
    <row r="107" spans="1:5" ht="30">
      <c r="A107" s="86" t="s">
        <v>217</v>
      </c>
      <c r="B107" s="87" t="s">
        <v>183</v>
      </c>
      <c r="C107" s="95"/>
      <c r="D107" s="85">
        <f>D108+D113+D116+D119+D122+D131++D128+D125</f>
        <v>13270000</v>
      </c>
      <c r="E107" s="85">
        <f>E108+E113+E116+E119+E122+E131++E128+E125</f>
        <v>13300000</v>
      </c>
    </row>
    <row r="108" spans="1:5" ht="14.25">
      <c r="A108" s="96" t="s">
        <v>72</v>
      </c>
      <c r="B108" s="87" t="s">
        <v>184</v>
      </c>
      <c r="C108" s="84"/>
      <c r="D108" s="85">
        <f aca="true" t="shared" si="37" ref="D108:E108">D109+D111</f>
        <v>1275000</v>
      </c>
      <c r="E108" s="85">
        <f t="shared" si="37"/>
        <v>1315000</v>
      </c>
    </row>
    <row r="109" spans="1:5" ht="30">
      <c r="A109" s="90" t="s">
        <v>65</v>
      </c>
      <c r="B109" s="88" t="s">
        <v>184</v>
      </c>
      <c r="C109" s="95">
        <v>200</v>
      </c>
      <c r="D109" s="91">
        <f aca="true" t="shared" si="38" ref="D109:E109">D110</f>
        <v>1270000</v>
      </c>
      <c r="E109" s="91">
        <f t="shared" si="38"/>
        <v>1310000</v>
      </c>
    </row>
    <row r="110" spans="1:5" ht="30">
      <c r="A110" s="90" t="s">
        <v>66</v>
      </c>
      <c r="B110" s="88" t="s">
        <v>184</v>
      </c>
      <c r="C110" s="95">
        <v>240</v>
      </c>
      <c r="D110" s="92">
        <v>1270000</v>
      </c>
      <c r="E110" s="92">
        <v>1310000</v>
      </c>
    </row>
    <row r="111" spans="1:5" ht="15">
      <c r="A111" s="90" t="s">
        <v>47</v>
      </c>
      <c r="B111" s="88" t="s">
        <v>184</v>
      </c>
      <c r="C111" s="95">
        <v>800</v>
      </c>
      <c r="D111" s="91">
        <f aca="true" t="shared" si="39" ref="D111:E111">D112</f>
        <v>5000</v>
      </c>
      <c r="E111" s="91">
        <f t="shared" si="39"/>
        <v>5000</v>
      </c>
    </row>
    <row r="112" spans="1:5" ht="15">
      <c r="A112" s="90" t="s">
        <v>67</v>
      </c>
      <c r="B112" s="88" t="s">
        <v>184</v>
      </c>
      <c r="C112" s="95">
        <v>850</v>
      </c>
      <c r="D112" s="92">
        <v>5000</v>
      </c>
      <c r="E112" s="92">
        <v>5000</v>
      </c>
    </row>
    <row r="113" spans="1:5" ht="15">
      <c r="A113" s="89" t="s">
        <v>119</v>
      </c>
      <c r="B113" s="87" t="s">
        <v>185</v>
      </c>
      <c r="C113" s="95"/>
      <c r="D113" s="85">
        <f aca="true" t="shared" si="40" ref="D113:E114">D114</f>
        <v>3250000</v>
      </c>
      <c r="E113" s="85">
        <f t="shared" si="40"/>
        <v>3250000</v>
      </c>
    </row>
    <row r="114" spans="1:5" ht="30">
      <c r="A114" s="90" t="s">
        <v>65</v>
      </c>
      <c r="B114" s="88" t="s">
        <v>185</v>
      </c>
      <c r="C114" s="95">
        <v>200</v>
      </c>
      <c r="D114" s="91">
        <f t="shared" si="40"/>
        <v>3250000</v>
      </c>
      <c r="E114" s="91">
        <f t="shared" si="40"/>
        <v>3250000</v>
      </c>
    </row>
    <row r="115" spans="1:5" ht="30">
      <c r="A115" s="90" t="s">
        <v>66</v>
      </c>
      <c r="B115" s="88" t="s">
        <v>185</v>
      </c>
      <c r="C115" s="95">
        <v>240</v>
      </c>
      <c r="D115" s="92">
        <v>3250000</v>
      </c>
      <c r="E115" s="92">
        <v>3250000</v>
      </c>
    </row>
    <row r="116" spans="1:5" ht="14.25" customHeight="1">
      <c r="A116" s="89" t="s">
        <v>121</v>
      </c>
      <c r="B116" s="87" t="s">
        <v>213</v>
      </c>
      <c r="C116" s="84"/>
      <c r="D116" s="85">
        <f aca="true" t="shared" si="41" ref="D116:E117">D117</f>
        <v>619925</v>
      </c>
      <c r="E116" s="85">
        <f t="shared" si="41"/>
        <v>619925</v>
      </c>
    </row>
    <row r="117" spans="1:5" ht="30">
      <c r="A117" s="90" t="s">
        <v>65</v>
      </c>
      <c r="B117" s="88" t="s">
        <v>213</v>
      </c>
      <c r="C117" s="95">
        <v>200</v>
      </c>
      <c r="D117" s="91">
        <f t="shared" si="41"/>
        <v>619925</v>
      </c>
      <c r="E117" s="91">
        <f t="shared" si="41"/>
        <v>619925</v>
      </c>
    </row>
    <row r="118" spans="1:5" ht="30">
      <c r="A118" s="90" t="s">
        <v>66</v>
      </c>
      <c r="B118" s="88" t="s">
        <v>213</v>
      </c>
      <c r="C118" s="95">
        <v>240</v>
      </c>
      <c r="D118" s="92">
        <v>619925</v>
      </c>
      <c r="E118" s="92">
        <v>619925</v>
      </c>
    </row>
    <row r="119" spans="1:5" ht="28.5">
      <c r="A119" s="89" t="s">
        <v>249</v>
      </c>
      <c r="B119" s="87" t="s">
        <v>247</v>
      </c>
      <c r="C119" s="84"/>
      <c r="D119" s="85">
        <f aca="true" t="shared" si="42" ref="D119:E120">D120</f>
        <v>35075</v>
      </c>
      <c r="E119" s="85">
        <f t="shared" si="42"/>
        <v>35075</v>
      </c>
    </row>
    <row r="120" spans="1:5" ht="30">
      <c r="A120" s="90" t="s">
        <v>65</v>
      </c>
      <c r="B120" s="88" t="s">
        <v>247</v>
      </c>
      <c r="C120" s="95">
        <v>200</v>
      </c>
      <c r="D120" s="91">
        <f t="shared" si="42"/>
        <v>35075</v>
      </c>
      <c r="E120" s="91">
        <f t="shared" si="42"/>
        <v>35075</v>
      </c>
    </row>
    <row r="121" spans="1:5" ht="30">
      <c r="A121" s="90" t="s">
        <v>66</v>
      </c>
      <c r="B121" s="88" t="s">
        <v>247</v>
      </c>
      <c r="C121" s="95">
        <v>240</v>
      </c>
      <c r="D121" s="92">
        <v>35075</v>
      </c>
      <c r="E121" s="92">
        <v>35075</v>
      </c>
    </row>
    <row r="122" spans="1:5" ht="15">
      <c r="A122" s="89" t="s">
        <v>73</v>
      </c>
      <c r="B122" s="87" t="s">
        <v>186</v>
      </c>
      <c r="C122" s="95"/>
      <c r="D122" s="85">
        <f aca="true" t="shared" si="43" ref="D122:E123">D123</f>
        <v>1630000</v>
      </c>
      <c r="E122" s="85">
        <f t="shared" si="43"/>
        <v>1530000</v>
      </c>
    </row>
    <row r="123" spans="1:5" ht="30">
      <c r="A123" s="90" t="s">
        <v>65</v>
      </c>
      <c r="B123" s="88" t="s">
        <v>186</v>
      </c>
      <c r="C123" s="95">
        <v>200</v>
      </c>
      <c r="D123" s="91">
        <f t="shared" si="43"/>
        <v>1630000</v>
      </c>
      <c r="E123" s="91">
        <f t="shared" si="43"/>
        <v>1530000</v>
      </c>
    </row>
    <row r="124" spans="1:5" ht="30">
      <c r="A124" s="90" t="s">
        <v>66</v>
      </c>
      <c r="B124" s="88" t="s">
        <v>186</v>
      </c>
      <c r="C124" s="95">
        <v>240</v>
      </c>
      <c r="D124" s="92">
        <v>1630000</v>
      </c>
      <c r="E124" s="92">
        <v>1530000</v>
      </c>
    </row>
    <row r="125" spans="1:5" ht="14.25">
      <c r="A125" s="89" t="s">
        <v>264</v>
      </c>
      <c r="B125" s="87" t="s">
        <v>263</v>
      </c>
      <c r="C125" s="84"/>
      <c r="D125" s="85">
        <f aca="true" t="shared" si="44" ref="D125:E126">D126</f>
        <v>224953</v>
      </c>
      <c r="E125" s="85">
        <f t="shared" si="44"/>
        <v>244953</v>
      </c>
    </row>
    <row r="126" spans="1:5" ht="30">
      <c r="A126" s="90" t="s">
        <v>65</v>
      </c>
      <c r="B126" s="88" t="s">
        <v>263</v>
      </c>
      <c r="C126" s="95">
        <v>200</v>
      </c>
      <c r="D126" s="91">
        <f t="shared" si="44"/>
        <v>224953</v>
      </c>
      <c r="E126" s="91">
        <f t="shared" si="44"/>
        <v>244953</v>
      </c>
    </row>
    <row r="127" spans="1:5" ht="30">
      <c r="A127" s="90" t="s">
        <v>66</v>
      </c>
      <c r="B127" s="88" t="s">
        <v>263</v>
      </c>
      <c r="C127" s="95">
        <v>240</v>
      </c>
      <c r="D127" s="92">
        <v>224953</v>
      </c>
      <c r="E127" s="92">
        <v>244953</v>
      </c>
    </row>
    <row r="128" spans="1:5" ht="29.25">
      <c r="A128" s="89" t="s">
        <v>250</v>
      </c>
      <c r="B128" s="87" t="s">
        <v>248</v>
      </c>
      <c r="C128" s="95"/>
      <c r="D128" s="85">
        <f aca="true" t="shared" si="45" ref="D128:E129">D129</f>
        <v>480047</v>
      </c>
      <c r="E128" s="85">
        <f t="shared" si="45"/>
        <v>480047</v>
      </c>
    </row>
    <row r="129" spans="1:5" ht="30">
      <c r="A129" s="90" t="s">
        <v>65</v>
      </c>
      <c r="B129" s="88" t="s">
        <v>248</v>
      </c>
      <c r="C129" s="95">
        <v>200</v>
      </c>
      <c r="D129" s="91">
        <f t="shared" si="45"/>
        <v>480047</v>
      </c>
      <c r="E129" s="91">
        <f t="shared" si="45"/>
        <v>480047</v>
      </c>
    </row>
    <row r="130" spans="1:5" ht="30">
      <c r="A130" s="90" t="s">
        <v>66</v>
      </c>
      <c r="B130" s="88" t="s">
        <v>248</v>
      </c>
      <c r="C130" s="95">
        <v>240</v>
      </c>
      <c r="D130" s="92">
        <v>480047</v>
      </c>
      <c r="E130" s="92">
        <v>480047</v>
      </c>
    </row>
    <row r="131" spans="1:5" ht="15">
      <c r="A131" s="89" t="s">
        <v>122</v>
      </c>
      <c r="B131" s="87" t="s">
        <v>187</v>
      </c>
      <c r="C131" s="95"/>
      <c r="D131" s="85">
        <f aca="true" t="shared" si="46" ref="D131:E132">D132</f>
        <v>5755000</v>
      </c>
      <c r="E131" s="85">
        <f t="shared" si="46"/>
        <v>5825000</v>
      </c>
    </row>
    <row r="132" spans="1:5" ht="30">
      <c r="A132" s="90" t="s">
        <v>65</v>
      </c>
      <c r="B132" s="88" t="s">
        <v>187</v>
      </c>
      <c r="C132" s="95">
        <v>200</v>
      </c>
      <c r="D132" s="91">
        <f t="shared" si="46"/>
        <v>5755000</v>
      </c>
      <c r="E132" s="91">
        <f t="shared" si="46"/>
        <v>5825000</v>
      </c>
    </row>
    <row r="133" spans="1:5" ht="30">
      <c r="A133" s="90" t="s">
        <v>66</v>
      </c>
      <c r="B133" s="88" t="s">
        <v>187</v>
      </c>
      <c r="C133" s="95">
        <v>240</v>
      </c>
      <c r="D133" s="92">
        <v>5755000</v>
      </c>
      <c r="E133" s="92">
        <v>5825000</v>
      </c>
    </row>
    <row r="134" spans="1:5" ht="45">
      <c r="A134" s="86" t="s">
        <v>68</v>
      </c>
      <c r="B134" s="99" t="s">
        <v>150</v>
      </c>
      <c r="C134" s="100"/>
      <c r="D134" s="85">
        <f aca="true" t="shared" si="47" ref="D134:E137">D135</f>
        <v>792000</v>
      </c>
      <c r="E134" s="85">
        <f t="shared" si="47"/>
        <v>792000</v>
      </c>
    </row>
    <row r="135" spans="1:5" ht="29.25">
      <c r="A135" s="89" t="s">
        <v>148</v>
      </c>
      <c r="B135" s="99" t="s">
        <v>235</v>
      </c>
      <c r="C135" s="100"/>
      <c r="D135" s="85">
        <f t="shared" si="47"/>
        <v>792000</v>
      </c>
      <c r="E135" s="85">
        <f t="shared" si="47"/>
        <v>792000</v>
      </c>
    </row>
    <row r="136" spans="1:5" ht="14.25">
      <c r="A136" s="89" t="s">
        <v>236</v>
      </c>
      <c r="B136" s="99" t="s">
        <v>149</v>
      </c>
      <c r="C136" s="99"/>
      <c r="D136" s="85">
        <f t="shared" si="47"/>
        <v>792000</v>
      </c>
      <c r="E136" s="85">
        <f t="shared" si="47"/>
        <v>792000</v>
      </c>
    </row>
    <row r="137" spans="1:5" ht="30">
      <c r="A137" s="90" t="s">
        <v>65</v>
      </c>
      <c r="B137" s="100" t="s">
        <v>149</v>
      </c>
      <c r="C137" s="100" t="s">
        <v>57</v>
      </c>
      <c r="D137" s="91">
        <f t="shared" si="47"/>
        <v>792000</v>
      </c>
      <c r="E137" s="91">
        <f t="shared" si="47"/>
        <v>792000</v>
      </c>
    </row>
    <row r="138" spans="1:5" ht="30">
      <c r="A138" s="90" t="s">
        <v>66</v>
      </c>
      <c r="B138" s="100" t="s">
        <v>149</v>
      </c>
      <c r="C138" s="100" t="s">
        <v>58</v>
      </c>
      <c r="D138" s="92">
        <v>792000</v>
      </c>
      <c r="E138" s="92">
        <v>792000</v>
      </c>
    </row>
    <row r="139" spans="1:5" ht="30">
      <c r="A139" s="86" t="s">
        <v>114</v>
      </c>
      <c r="B139" s="87" t="s">
        <v>166</v>
      </c>
      <c r="C139" s="88"/>
      <c r="D139" s="85">
        <f aca="true" t="shared" si="48" ref="D139:E139">D140</f>
        <v>13483330</v>
      </c>
      <c r="E139" s="85">
        <f t="shared" si="48"/>
        <v>13533330</v>
      </c>
    </row>
    <row r="140" spans="1:5" ht="29.25">
      <c r="A140" s="89" t="s">
        <v>168</v>
      </c>
      <c r="B140" s="87" t="s">
        <v>167</v>
      </c>
      <c r="C140" s="88"/>
      <c r="D140" s="85">
        <f aca="true" t="shared" si="49" ref="D140:E140">D141+D144+D147+D150</f>
        <v>13483330</v>
      </c>
      <c r="E140" s="85">
        <f t="shared" si="49"/>
        <v>13533330</v>
      </c>
    </row>
    <row r="141" spans="1:5" ht="15">
      <c r="A141" s="89" t="s">
        <v>117</v>
      </c>
      <c r="B141" s="87" t="s">
        <v>169</v>
      </c>
      <c r="C141" s="88"/>
      <c r="D141" s="85">
        <f aca="true" t="shared" si="50" ref="D141:E142">D142</f>
        <v>6150000</v>
      </c>
      <c r="E141" s="85">
        <f t="shared" si="50"/>
        <v>6200000</v>
      </c>
    </row>
    <row r="142" spans="1:5" ht="30">
      <c r="A142" s="90" t="s">
        <v>65</v>
      </c>
      <c r="B142" s="88" t="s">
        <v>169</v>
      </c>
      <c r="C142" s="88" t="s">
        <v>57</v>
      </c>
      <c r="D142" s="91">
        <f t="shared" si="50"/>
        <v>6150000</v>
      </c>
      <c r="E142" s="91">
        <f t="shared" si="50"/>
        <v>6200000</v>
      </c>
    </row>
    <row r="143" spans="1:5" ht="30">
      <c r="A143" s="90" t="s">
        <v>66</v>
      </c>
      <c r="B143" s="88" t="s">
        <v>169</v>
      </c>
      <c r="C143" s="88" t="s">
        <v>58</v>
      </c>
      <c r="D143" s="92">
        <v>6150000</v>
      </c>
      <c r="E143" s="92">
        <v>6200000</v>
      </c>
    </row>
    <row r="144" spans="1:5" ht="15">
      <c r="A144" s="89" t="s">
        <v>170</v>
      </c>
      <c r="B144" s="87" t="s">
        <v>171</v>
      </c>
      <c r="C144" s="88"/>
      <c r="D144" s="85">
        <f aca="true" t="shared" si="51" ref="D144:E145">D145</f>
        <v>4750811</v>
      </c>
      <c r="E144" s="85">
        <f t="shared" si="51"/>
        <v>4750811</v>
      </c>
    </row>
    <row r="145" spans="1:5" ht="30">
      <c r="A145" s="90" t="s">
        <v>65</v>
      </c>
      <c r="B145" s="88" t="s">
        <v>171</v>
      </c>
      <c r="C145" s="88" t="s">
        <v>57</v>
      </c>
      <c r="D145" s="91">
        <f t="shared" si="51"/>
        <v>4750811</v>
      </c>
      <c r="E145" s="91">
        <f t="shared" si="51"/>
        <v>4750811</v>
      </c>
    </row>
    <row r="146" spans="1:5" ht="30">
      <c r="A146" s="90" t="s">
        <v>66</v>
      </c>
      <c r="B146" s="88" t="s">
        <v>171</v>
      </c>
      <c r="C146" s="88" t="s">
        <v>58</v>
      </c>
      <c r="D146" s="92">
        <v>4750811</v>
      </c>
      <c r="E146" s="92">
        <v>4750811</v>
      </c>
    </row>
    <row r="147" spans="1:5" ht="15">
      <c r="A147" s="89" t="s">
        <v>118</v>
      </c>
      <c r="B147" s="87" t="s">
        <v>172</v>
      </c>
      <c r="C147" s="88"/>
      <c r="D147" s="85">
        <f aca="true" t="shared" si="52" ref="D147:E148">D148</f>
        <v>200000</v>
      </c>
      <c r="E147" s="85">
        <f t="shared" si="52"/>
        <v>200000</v>
      </c>
    </row>
    <row r="148" spans="1:5" ht="30">
      <c r="A148" s="90" t="s">
        <v>65</v>
      </c>
      <c r="B148" s="88" t="s">
        <v>172</v>
      </c>
      <c r="C148" s="88" t="s">
        <v>57</v>
      </c>
      <c r="D148" s="91">
        <f t="shared" si="52"/>
        <v>200000</v>
      </c>
      <c r="E148" s="91">
        <f t="shared" si="52"/>
        <v>200000</v>
      </c>
    </row>
    <row r="149" spans="1:5" ht="30">
      <c r="A149" s="90" t="s">
        <v>66</v>
      </c>
      <c r="B149" s="88" t="s">
        <v>172</v>
      </c>
      <c r="C149" s="88" t="s">
        <v>58</v>
      </c>
      <c r="D149" s="92">
        <v>200000</v>
      </c>
      <c r="E149" s="92">
        <v>200000</v>
      </c>
    </row>
    <row r="150" spans="1:5" ht="43.5">
      <c r="A150" s="89" t="s">
        <v>252</v>
      </c>
      <c r="B150" s="87" t="s">
        <v>244</v>
      </c>
      <c r="C150" s="88"/>
      <c r="D150" s="85">
        <f aca="true" t="shared" si="53" ref="D150:E151">D151</f>
        <v>2382519</v>
      </c>
      <c r="E150" s="85">
        <f t="shared" si="53"/>
        <v>2382519</v>
      </c>
    </row>
    <row r="151" spans="1:5" ht="30">
      <c r="A151" s="90" t="s">
        <v>65</v>
      </c>
      <c r="B151" s="88" t="s">
        <v>244</v>
      </c>
      <c r="C151" s="88" t="s">
        <v>57</v>
      </c>
      <c r="D151" s="91">
        <f t="shared" si="53"/>
        <v>2382519</v>
      </c>
      <c r="E151" s="91">
        <f t="shared" si="53"/>
        <v>2382519</v>
      </c>
    </row>
    <row r="152" spans="1:5" ht="30">
      <c r="A152" s="90" t="s">
        <v>66</v>
      </c>
      <c r="B152" s="88" t="s">
        <v>244</v>
      </c>
      <c r="C152" s="88" t="s">
        <v>58</v>
      </c>
      <c r="D152" s="92">
        <v>2382519</v>
      </c>
      <c r="E152" s="92">
        <v>2382519</v>
      </c>
    </row>
    <row r="153" spans="1:5" ht="15">
      <c r="A153" s="86" t="s">
        <v>290</v>
      </c>
      <c r="B153" s="99" t="s">
        <v>179</v>
      </c>
      <c r="C153" s="88"/>
      <c r="D153" s="85">
        <f>D154+D158+D171</f>
        <v>1925000</v>
      </c>
      <c r="E153" s="85">
        <f>E154+E158+E171</f>
        <v>1800000</v>
      </c>
    </row>
    <row r="154" spans="1:5" ht="28.5">
      <c r="A154" s="93" t="s">
        <v>291</v>
      </c>
      <c r="B154" s="99" t="s">
        <v>180</v>
      </c>
      <c r="C154" s="88"/>
      <c r="D154" s="85">
        <f aca="true" t="shared" si="54" ref="D154:E156">D155</f>
        <v>415000</v>
      </c>
      <c r="E154" s="85">
        <f t="shared" si="54"/>
        <v>290000</v>
      </c>
    </row>
    <row r="155" spans="1:5" ht="14.25">
      <c r="A155" s="93" t="s">
        <v>328</v>
      </c>
      <c r="B155" s="99" t="s">
        <v>181</v>
      </c>
      <c r="C155" s="99"/>
      <c r="D155" s="85">
        <f t="shared" si="54"/>
        <v>415000</v>
      </c>
      <c r="E155" s="85">
        <f t="shared" si="54"/>
        <v>290000</v>
      </c>
    </row>
    <row r="156" spans="1:5" ht="30">
      <c r="A156" s="90" t="s">
        <v>65</v>
      </c>
      <c r="B156" s="100" t="s">
        <v>181</v>
      </c>
      <c r="C156" s="88" t="s">
        <v>57</v>
      </c>
      <c r="D156" s="91">
        <f t="shared" si="54"/>
        <v>415000</v>
      </c>
      <c r="E156" s="91">
        <f t="shared" si="54"/>
        <v>290000</v>
      </c>
    </row>
    <row r="157" spans="1:5" ht="30">
      <c r="A157" s="90" t="s">
        <v>66</v>
      </c>
      <c r="B157" s="100" t="s">
        <v>181</v>
      </c>
      <c r="C157" s="88" t="s">
        <v>58</v>
      </c>
      <c r="D157" s="92">
        <v>415000</v>
      </c>
      <c r="E157" s="92">
        <v>290000</v>
      </c>
    </row>
    <row r="158" spans="1:5" ht="28.5">
      <c r="A158" s="93" t="s">
        <v>292</v>
      </c>
      <c r="B158" s="99" t="s">
        <v>294</v>
      </c>
      <c r="C158" s="99"/>
      <c r="D158" s="85">
        <f>D159+D162+D165+D168</f>
        <v>1050000</v>
      </c>
      <c r="E158" s="85">
        <f>E159+E162+E165+E168</f>
        <v>1050000</v>
      </c>
    </row>
    <row r="159" spans="1:5" ht="14.25">
      <c r="A159" s="93" t="s">
        <v>299</v>
      </c>
      <c r="B159" s="99" t="s">
        <v>296</v>
      </c>
      <c r="C159" s="99"/>
      <c r="D159" s="85">
        <f aca="true" t="shared" si="55" ref="D159:E160">D160</f>
        <v>190000</v>
      </c>
      <c r="E159" s="85">
        <f t="shared" si="55"/>
        <v>190000</v>
      </c>
    </row>
    <row r="160" spans="1:5" ht="30">
      <c r="A160" s="90" t="s">
        <v>65</v>
      </c>
      <c r="B160" s="100" t="s">
        <v>296</v>
      </c>
      <c r="C160" s="88" t="s">
        <v>57</v>
      </c>
      <c r="D160" s="91">
        <f t="shared" si="55"/>
        <v>190000</v>
      </c>
      <c r="E160" s="91">
        <f t="shared" si="55"/>
        <v>190000</v>
      </c>
    </row>
    <row r="161" spans="1:5" ht="30">
      <c r="A161" s="90" t="s">
        <v>66</v>
      </c>
      <c r="B161" s="100" t="s">
        <v>296</v>
      </c>
      <c r="C161" s="88" t="s">
        <v>58</v>
      </c>
      <c r="D161" s="92">
        <v>190000</v>
      </c>
      <c r="E161" s="92">
        <v>190000</v>
      </c>
    </row>
    <row r="162" spans="1:5" ht="14.25">
      <c r="A162" s="93" t="s">
        <v>301</v>
      </c>
      <c r="B162" s="99" t="s">
        <v>298</v>
      </c>
      <c r="C162" s="99"/>
      <c r="D162" s="85">
        <f aca="true" t="shared" si="56" ref="D162:E163">D163</f>
        <v>5000</v>
      </c>
      <c r="E162" s="85">
        <f t="shared" si="56"/>
        <v>5000</v>
      </c>
    </row>
    <row r="163" spans="1:5" ht="15">
      <c r="A163" s="113" t="s">
        <v>101</v>
      </c>
      <c r="B163" s="100" t="s">
        <v>298</v>
      </c>
      <c r="C163" s="88" t="s">
        <v>100</v>
      </c>
      <c r="D163" s="91">
        <f t="shared" si="56"/>
        <v>5000</v>
      </c>
      <c r="E163" s="91">
        <f t="shared" si="56"/>
        <v>5000</v>
      </c>
    </row>
    <row r="164" spans="1:5" ht="15">
      <c r="A164" s="113" t="s">
        <v>102</v>
      </c>
      <c r="B164" s="100" t="s">
        <v>298</v>
      </c>
      <c r="C164" s="88" t="s">
        <v>99</v>
      </c>
      <c r="D164" s="92">
        <v>5000</v>
      </c>
      <c r="E164" s="92">
        <v>5000</v>
      </c>
    </row>
    <row r="165" spans="1:5" ht="14.25">
      <c r="A165" s="93" t="s">
        <v>302</v>
      </c>
      <c r="B165" s="87" t="s">
        <v>303</v>
      </c>
      <c r="C165" s="87"/>
      <c r="D165" s="85">
        <f aca="true" t="shared" si="57" ref="D165:E166">D166</f>
        <v>150000</v>
      </c>
      <c r="E165" s="85">
        <f t="shared" si="57"/>
        <v>150000</v>
      </c>
    </row>
    <row r="166" spans="1:5" ht="30">
      <c r="A166" s="90" t="s">
        <v>65</v>
      </c>
      <c r="B166" s="88" t="s">
        <v>303</v>
      </c>
      <c r="C166" s="88" t="s">
        <v>57</v>
      </c>
      <c r="D166" s="91">
        <f t="shared" si="57"/>
        <v>150000</v>
      </c>
      <c r="E166" s="91">
        <f t="shared" si="57"/>
        <v>150000</v>
      </c>
    </row>
    <row r="167" spans="1:5" ht="30">
      <c r="A167" s="90" t="s">
        <v>66</v>
      </c>
      <c r="B167" s="88" t="s">
        <v>303</v>
      </c>
      <c r="C167" s="88" t="s">
        <v>58</v>
      </c>
      <c r="D167" s="92">
        <v>150000</v>
      </c>
      <c r="E167" s="92">
        <v>150000</v>
      </c>
    </row>
    <row r="168" spans="1:5" ht="14.25">
      <c r="A168" s="93" t="s">
        <v>182</v>
      </c>
      <c r="B168" s="87" t="s">
        <v>304</v>
      </c>
      <c r="C168" s="84"/>
      <c r="D168" s="85">
        <f aca="true" t="shared" si="58" ref="D168:E169">D169</f>
        <v>705000</v>
      </c>
      <c r="E168" s="85">
        <f t="shared" si="58"/>
        <v>705000</v>
      </c>
    </row>
    <row r="169" spans="1:5" ht="30">
      <c r="A169" s="90" t="s">
        <v>65</v>
      </c>
      <c r="B169" s="88" t="s">
        <v>304</v>
      </c>
      <c r="C169" s="95">
        <v>200</v>
      </c>
      <c r="D169" s="91">
        <f t="shared" si="58"/>
        <v>705000</v>
      </c>
      <c r="E169" s="91">
        <f t="shared" si="58"/>
        <v>705000</v>
      </c>
    </row>
    <row r="170" spans="1:5" ht="30">
      <c r="A170" s="90" t="s">
        <v>66</v>
      </c>
      <c r="B170" s="88" t="s">
        <v>304</v>
      </c>
      <c r="C170" s="95">
        <v>240</v>
      </c>
      <c r="D170" s="92">
        <v>705000</v>
      </c>
      <c r="E170" s="92">
        <v>705000</v>
      </c>
    </row>
    <row r="171" spans="1:5" ht="14.25">
      <c r="A171" s="93" t="s">
        <v>293</v>
      </c>
      <c r="B171" s="99" t="s">
        <v>295</v>
      </c>
      <c r="C171" s="99"/>
      <c r="D171" s="85">
        <f aca="true" t="shared" si="59" ref="D171:E173">D172</f>
        <v>460000</v>
      </c>
      <c r="E171" s="85">
        <f t="shared" si="59"/>
        <v>460000</v>
      </c>
    </row>
    <row r="172" spans="1:5" ht="14.25">
      <c r="A172" s="93" t="s">
        <v>300</v>
      </c>
      <c r="B172" s="99" t="s">
        <v>297</v>
      </c>
      <c r="C172" s="99"/>
      <c r="D172" s="85">
        <f t="shared" si="59"/>
        <v>460000</v>
      </c>
      <c r="E172" s="85">
        <f t="shared" si="59"/>
        <v>460000</v>
      </c>
    </row>
    <row r="173" spans="1:5" ht="30">
      <c r="A173" s="90" t="s">
        <v>65</v>
      </c>
      <c r="B173" s="100" t="s">
        <v>297</v>
      </c>
      <c r="C173" s="88" t="s">
        <v>57</v>
      </c>
      <c r="D173" s="91">
        <f t="shared" si="59"/>
        <v>460000</v>
      </c>
      <c r="E173" s="91">
        <f t="shared" si="59"/>
        <v>460000</v>
      </c>
    </row>
    <row r="174" spans="1:5" ht="30">
      <c r="A174" s="90" t="s">
        <v>66</v>
      </c>
      <c r="B174" s="100" t="s">
        <v>297</v>
      </c>
      <c r="C174" s="88" t="s">
        <v>58</v>
      </c>
      <c r="D174" s="92">
        <v>460000</v>
      </c>
      <c r="E174" s="92">
        <v>460000</v>
      </c>
    </row>
    <row r="175" spans="1:5" ht="60">
      <c r="A175" s="86" t="s">
        <v>174</v>
      </c>
      <c r="B175" s="87" t="s">
        <v>175</v>
      </c>
      <c r="C175" s="95"/>
      <c r="D175" s="85">
        <f aca="true" t="shared" si="60" ref="D175:E175">D176</f>
        <v>2097814</v>
      </c>
      <c r="E175" s="85">
        <f t="shared" si="60"/>
        <v>597814</v>
      </c>
    </row>
    <row r="176" spans="1:5" ht="28.5">
      <c r="A176" s="93" t="s">
        <v>176</v>
      </c>
      <c r="B176" s="87" t="s">
        <v>177</v>
      </c>
      <c r="C176" s="95"/>
      <c r="D176" s="85">
        <f>+D177+D180</f>
        <v>2097814</v>
      </c>
      <c r="E176" s="85">
        <f>E177+E180</f>
        <v>597814</v>
      </c>
    </row>
    <row r="177" spans="1:5" ht="28.5">
      <c r="A177" s="93" t="s">
        <v>178</v>
      </c>
      <c r="B177" s="87" t="s">
        <v>266</v>
      </c>
      <c r="C177" s="84"/>
      <c r="D177" s="85">
        <f aca="true" t="shared" si="61" ref="D177:E178">D178</f>
        <v>1500000</v>
      </c>
      <c r="E177" s="85">
        <f t="shared" si="61"/>
        <v>0</v>
      </c>
    </row>
    <row r="178" spans="1:5" ht="30">
      <c r="A178" s="90" t="s">
        <v>65</v>
      </c>
      <c r="B178" s="88" t="s">
        <v>266</v>
      </c>
      <c r="C178" s="95"/>
      <c r="D178" s="91">
        <f t="shared" si="61"/>
        <v>1500000</v>
      </c>
      <c r="E178" s="91">
        <f t="shared" si="61"/>
        <v>0</v>
      </c>
    </row>
    <row r="179" spans="1:5" ht="30">
      <c r="A179" s="90" t="s">
        <v>66</v>
      </c>
      <c r="B179" s="88" t="s">
        <v>266</v>
      </c>
      <c r="C179" s="95"/>
      <c r="D179" s="92">
        <v>1500000</v>
      </c>
      <c r="E179" s="92">
        <v>0</v>
      </c>
    </row>
    <row r="180" spans="1:5" ht="43.5">
      <c r="A180" s="96" t="s">
        <v>255</v>
      </c>
      <c r="B180" s="87" t="s">
        <v>275</v>
      </c>
      <c r="C180" s="95"/>
      <c r="D180" s="85">
        <f aca="true" t="shared" si="62" ref="D180:E181">D181</f>
        <v>597814</v>
      </c>
      <c r="E180" s="85">
        <f t="shared" si="62"/>
        <v>597814</v>
      </c>
    </row>
    <row r="181" spans="1:5" ht="30">
      <c r="A181" s="98" t="s">
        <v>65</v>
      </c>
      <c r="B181" s="88" t="s">
        <v>275</v>
      </c>
      <c r="C181" s="95">
        <v>200</v>
      </c>
      <c r="D181" s="91">
        <f t="shared" si="62"/>
        <v>597814</v>
      </c>
      <c r="E181" s="91">
        <f t="shared" si="62"/>
        <v>597814</v>
      </c>
    </row>
    <row r="182" spans="1:5" ht="30">
      <c r="A182" s="98" t="s">
        <v>66</v>
      </c>
      <c r="B182" s="88" t="s">
        <v>275</v>
      </c>
      <c r="C182" s="95">
        <v>240</v>
      </c>
      <c r="D182" s="92">
        <v>597814</v>
      </c>
      <c r="E182" s="92">
        <v>597814</v>
      </c>
    </row>
    <row r="183" spans="1:5" ht="45">
      <c r="A183" s="86" t="s">
        <v>74</v>
      </c>
      <c r="B183" s="99" t="s">
        <v>152</v>
      </c>
      <c r="C183" s="100"/>
      <c r="D183" s="85">
        <f aca="true" t="shared" si="63" ref="D183:E183">D184</f>
        <v>2351715</v>
      </c>
      <c r="E183" s="85">
        <f t="shared" si="63"/>
        <v>3549699</v>
      </c>
    </row>
    <row r="184" spans="1:5" ht="43.5">
      <c r="A184" s="96" t="s">
        <v>216</v>
      </c>
      <c r="B184" s="99" t="s">
        <v>151</v>
      </c>
      <c r="C184" s="100"/>
      <c r="D184" s="85">
        <f>D185+D188+D194+D197+D191</f>
        <v>2351715</v>
      </c>
      <c r="E184" s="85">
        <f>E185+E188+E194+E197+E191</f>
        <v>3549699</v>
      </c>
    </row>
    <row r="185" spans="1:5" ht="29.25">
      <c r="A185" s="96" t="s">
        <v>253</v>
      </c>
      <c r="B185" s="99" t="s">
        <v>245</v>
      </c>
      <c r="C185" s="100"/>
      <c r="D185" s="85">
        <f aca="true" t="shared" si="64" ref="D185:E186">D186</f>
        <v>50000</v>
      </c>
      <c r="E185" s="85">
        <f t="shared" si="64"/>
        <v>50000</v>
      </c>
    </row>
    <row r="186" spans="1:5" ht="30">
      <c r="A186" s="90" t="s">
        <v>65</v>
      </c>
      <c r="B186" s="100" t="s">
        <v>245</v>
      </c>
      <c r="C186" s="100" t="s">
        <v>57</v>
      </c>
      <c r="D186" s="91">
        <f t="shared" si="64"/>
        <v>50000</v>
      </c>
      <c r="E186" s="91">
        <f t="shared" si="64"/>
        <v>50000</v>
      </c>
    </row>
    <row r="187" spans="1:5" ht="30">
      <c r="A187" s="90" t="s">
        <v>66</v>
      </c>
      <c r="B187" s="100" t="s">
        <v>245</v>
      </c>
      <c r="C187" s="100" t="s">
        <v>58</v>
      </c>
      <c r="D187" s="92">
        <v>50000</v>
      </c>
      <c r="E187" s="92">
        <v>50000</v>
      </c>
    </row>
    <row r="188" spans="1:5" ht="29.25">
      <c r="A188" s="96" t="s">
        <v>254</v>
      </c>
      <c r="B188" s="99" t="s">
        <v>246</v>
      </c>
      <c r="C188" s="100"/>
      <c r="D188" s="85">
        <f aca="true" t="shared" si="65" ref="D188:E189">D189</f>
        <v>185689</v>
      </c>
      <c r="E188" s="85">
        <f t="shared" si="65"/>
        <v>185689</v>
      </c>
    </row>
    <row r="189" spans="1:5" ht="30">
      <c r="A189" s="90" t="s">
        <v>65</v>
      </c>
      <c r="B189" s="100" t="s">
        <v>246</v>
      </c>
      <c r="C189" s="100" t="s">
        <v>57</v>
      </c>
      <c r="D189" s="91">
        <f t="shared" si="65"/>
        <v>185689</v>
      </c>
      <c r="E189" s="91">
        <f t="shared" si="65"/>
        <v>185689</v>
      </c>
    </row>
    <row r="190" spans="1:5" ht="30">
      <c r="A190" s="90" t="s">
        <v>66</v>
      </c>
      <c r="B190" s="100" t="s">
        <v>246</v>
      </c>
      <c r="C190" s="100" t="s">
        <v>58</v>
      </c>
      <c r="D190" s="92">
        <v>185689</v>
      </c>
      <c r="E190" s="92">
        <v>185689</v>
      </c>
    </row>
    <row r="191" spans="1:5" ht="14.25">
      <c r="A191" s="93" t="s">
        <v>286</v>
      </c>
      <c r="B191" s="99" t="s">
        <v>285</v>
      </c>
      <c r="C191" s="99"/>
      <c r="D191" s="85">
        <f>D192</f>
        <v>100000</v>
      </c>
      <c r="E191" s="85">
        <f>E192</f>
        <v>100000</v>
      </c>
    </row>
    <row r="192" spans="1:5" ht="30">
      <c r="A192" s="90" t="s">
        <v>65</v>
      </c>
      <c r="B192" s="100" t="s">
        <v>285</v>
      </c>
      <c r="C192" s="100" t="s">
        <v>57</v>
      </c>
      <c r="D192" s="91">
        <f aca="true" t="shared" si="66" ref="D192:E192">D193</f>
        <v>100000</v>
      </c>
      <c r="E192" s="91">
        <f t="shared" si="66"/>
        <v>100000</v>
      </c>
    </row>
    <row r="193" spans="1:5" ht="30">
      <c r="A193" s="90" t="s">
        <v>66</v>
      </c>
      <c r="B193" s="100" t="s">
        <v>285</v>
      </c>
      <c r="C193" s="100" t="s">
        <v>58</v>
      </c>
      <c r="D193" s="92">
        <v>100000</v>
      </c>
      <c r="E193" s="92">
        <v>100000</v>
      </c>
    </row>
    <row r="194" spans="1:5" ht="29.25" customHeight="1">
      <c r="A194" s="96" t="s">
        <v>230</v>
      </c>
      <c r="B194" s="99" t="s">
        <v>262</v>
      </c>
      <c r="C194" s="99"/>
      <c r="D194" s="85">
        <f>D195</f>
        <v>1901715</v>
      </c>
      <c r="E194" s="85">
        <f>E195</f>
        <v>3099699</v>
      </c>
    </row>
    <row r="195" spans="1:5" ht="30">
      <c r="A195" s="90" t="s">
        <v>65</v>
      </c>
      <c r="B195" s="100" t="s">
        <v>262</v>
      </c>
      <c r="C195" s="100" t="s">
        <v>57</v>
      </c>
      <c r="D195" s="91">
        <f aca="true" t="shared" si="67" ref="D195:E195">D196</f>
        <v>1901715</v>
      </c>
      <c r="E195" s="91">
        <f t="shared" si="67"/>
        <v>3099699</v>
      </c>
    </row>
    <row r="196" spans="1:5" ht="30">
      <c r="A196" s="90" t="s">
        <v>66</v>
      </c>
      <c r="B196" s="100" t="s">
        <v>262</v>
      </c>
      <c r="C196" s="100" t="s">
        <v>58</v>
      </c>
      <c r="D196" s="92">
        <v>1901715</v>
      </c>
      <c r="E196" s="92">
        <v>3099699</v>
      </c>
    </row>
    <row r="197" spans="1:5" ht="72">
      <c r="A197" s="96" t="s">
        <v>173</v>
      </c>
      <c r="B197" s="87" t="s">
        <v>261</v>
      </c>
      <c r="C197" s="95"/>
      <c r="D197" s="85">
        <f aca="true" t="shared" si="68" ref="D197:E198">D198</f>
        <v>114311</v>
      </c>
      <c r="E197" s="85">
        <f t="shared" si="68"/>
        <v>114311</v>
      </c>
    </row>
    <row r="198" spans="1:5" ht="30">
      <c r="A198" s="90" t="s">
        <v>65</v>
      </c>
      <c r="B198" s="88" t="s">
        <v>261</v>
      </c>
      <c r="C198" s="95">
        <v>200</v>
      </c>
      <c r="D198" s="91">
        <f t="shared" si="68"/>
        <v>114311</v>
      </c>
      <c r="E198" s="91">
        <f t="shared" si="68"/>
        <v>114311</v>
      </c>
    </row>
    <row r="199" spans="1:5" ht="30">
      <c r="A199" s="90" t="s">
        <v>66</v>
      </c>
      <c r="B199" s="88" t="s">
        <v>261</v>
      </c>
      <c r="C199" s="95">
        <v>240</v>
      </c>
      <c r="D199" s="92">
        <v>114311</v>
      </c>
      <c r="E199" s="92">
        <v>114311</v>
      </c>
    </row>
    <row r="200" spans="1:5" ht="30">
      <c r="A200" s="86" t="s">
        <v>88</v>
      </c>
      <c r="B200" s="87" t="s">
        <v>190</v>
      </c>
      <c r="C200" s="87"/>
      <c r="D200" s="85">
        <f aca="true" t="shared" si="69" ref="D200:E200">D201</f>
        <v>362000</v>
      </c>
      <c r="E200" s="85">
        <f t="shared" si="69"/>
        <v>363000</v>
      </c>
    </row>
    <row r="201" spans="1:5" ht="28.5">
      <c r="A201" s="96" t="s">
        <v>189</v>
      </c>
      <c r="B201" s="87" t="s">
        <v>191</v>
      </c>
      <c r="C201" s="87"/>
      <c r="D201" s="85">
        <f aca="true" t="shared" si="70" ref="D201:E201">D202+D205</f>
        <v>362000</v>
      </c>
      <c r="E201" s="85">
        <f t="shared" si="70"/>
        <v>363000</v>
      </c>
    </row>
    <row r="202" spans="1:5" ht="15">
      <c r="A202" s="96" t="s">
        <v>96</v>
      </c>
      <c r="B202" s="87" t="s">
        <v>192</v>
      </c>
      <c r="C202" s="88"/>
      <c r="D202" s="85">
        <f aca="true" t="shared" si="71" ref="D202:E203">D203</f>
        <v>242000</v>
      </c>
      <c r="E202" s="85">
        <f t="shared" si="71"/>
        <v>243000</v>
      </c>
    </row>
    <row r="203" spans="1:5" ht="30">
      <c r="A203" s="90" t="s">
        <v>65</v>
      </c>
      <c r="B203" s="88" t="s">
        <v>192</v>
      </c>
      <c r="C203" s="88" t="s">
        <v>57</v>
      </c>
      <c r="D203" s="91">
        <f t="shared" si="71"/>
        <v>242000</v>
      </c>
      <c r="E203" s="91">
        <f t="shared" si="71"/>
        <v>243000</v>
      </c>
    </row>
    <row r="204" spans="1:5" ht="30">
      <c r="A204" s="90" t="s">
        <v>66</v>
      </c>
      <c r="B204" s="88" t="s">
        <v>192</v>
      </c>
      <c r="C204" s="88" t="s">
        <v>58</v>
      </c>
      <c r="D204" s="92">
        <v>242000</v>
      </c>
      <c r="E204" s="92">
        <v>243000</v>
      </c>
    </row>
    <row r="205" spans="1:5" ht="14.25">
      <c r="A205" s="96" t="s">
        <v>193</v>
      </c>
      <c r="B205" s="87" t="s">
        <v>231</v>
      </c>
      <c r="C205" s="87"/>
      <c r="D205" s="85">
        <f>+D206</f>
        <v>120000</v>
      </c>
      <c r="E205" s="85">
        <f>+E206</f>
        <v>120000</v>
      </c>
    </row>
    <row r="206" spans="1:5" ht="15">
      <c r="A206" s="105" t="s">
        <v>47</v>
      </c>
      <c r="B206" s="88" t="s">
        <v>231</v>
      </c>
      <c r="C206" s="88" t="s">
        <v>59</v>
      </c>
      <c r="D206" s="91">
        <f aca="true" t="shared" si="72" ref="D206:E206">D207</f>
        <v>120000</v>
      </c>
      <c r="E206" s="91">
        <f t="shared" si="72"/>
        <v>120000</v>
      </c>
    </row>
    <row r="207" spans="1:5" ht="30">
      <c r="A207" s="98" t="s">
        <v>70</v>
      </c>
      <c r="B207" s="88" t="s">
        <v>231</v>
      </c>
      <c r="C207" s="88" t="s">
        <v>48</v>
      </c>
      <c r="D207" s="92">
        <v>120000</v>
      </c>
      <c r="E207" s="92">
        <v>120000</v>
      </c>
    </row>
    <row r="208" spans="1:5" ht="45">
      <c r="A208" s="86" t="s">
        <v>242</v>
      </c>
      <c r="B208" s="99" t="s">
        <v>131</v>
      </c>
      <c r="C208" s="99"/>
      <c r="D208" s="85">
        <f aca="true" t="shared" si="73" ref="D208:E208">D209</f>
        <v>9105202</v>
      </c>
      <c r="E208" s="85">
        <f t="shared" si="73"/>
        <v>9135202</v>
      </c>
    </row>
    <row r="209" spans="1:5" ht="28.5">
      <c r="A209" s="93" t="s">
        <v>129</v>
      </c>
      <c r="B209" s="99" t="s">
        <v>132</v>
      </c>
      <c r="C209" s="99"/>
      <c r="D209" s="85">
        <f>D210+D217</f>
        <v>9105202</v>
      </c>
      <c r="E209" s="85">
        <f>E210+E217</f>
        <v>9135202</v>
      </c>
    </row>
    <row r="210" spans="1:5" ht="14.25">
      <c r="A210" s="93" t="s">
        <v>53</v>
      </c>
      <c r="B210" s="99" t="s">
        <v>133</v>
      </c>
      <c r="C210" s="99"/>
      <c r="D210" s="85">
        <f aca="true" t="shared" si="74" ref="D210:E210">D211+D213+D215</f>
        <v>8955202</v>
      </c>
      <c r="E210" s="85">
        <f t="shared" si="74"/>
        <v>8985202</v>
      </c>
    </row>
    <row r="211" spans="1:5" ht="45">
      <c r="A211" s="102" t="s">
        <v>85</v>
      </c>
      <c r="B211" s="100" t="s">
        <v>133</v>
      </c>
      <c r="C211" s="100" t="s">
        <v>54</v>
      </c>
      <c r="D211" s="91">
        <f aca="true" t="shared" si="75" ref="D211:E211">D212</f>
        <v>6884202</v>
      </c>
      <c r="E211" s="91">
        <f t="shared" si="75"/>
        <v>6884202</v>
      </c>
    </row>
    <row r="212" spans="1:5" ht="15">
      <c r="A212" s="105" t="s">
        <v>94</v>
      </c>
      <c r="B212" s="100" t="s">
        <v>133</v>
      </c>
      <c r="C212" s="100" t="s">
        <v>56</v>
      </c>
      <c r="D212" s="92">
        <v>6884202</v>
      </c>
      <c r="E212" s="92">
        <v>6884202</v>
      </c>
    </row>
    <row r="213" spans="1:5" ht="30">
      <c r="A213" s="90" t="s">
        <v>65</v>
      </c>
      <c r="B213" s="100" t="s">
        <v>133</v>
      </c>
      <c r="C213" s="100" t="s">
        <v>57</v>
      </c>
      <c r="D213" s="91">
        <f aca="true" t="shared" si="76" ref="D213:E213">D214</f>
        <v>2036000</v>
      </c>
      <c r="E213" s="91">
        <f t="shared" si="76"/>
        <v>2066000</v>
      </c>
    </row>
    <row r="214" spans="1:5" ht="30">
      <c r="A214" s="90" t="s">
        <v>66</v>
      </c>
      <c r="B214" s="100" t="s">
        <v>133</v>
      </c>
      <c r="C214" s="100" t="s">
        <v>58</v>
      </c>
      <c r="D214" s="92">
        <v>2036000</v>
      </c>
      <c r="E214" s="92">
        <v>2066000</v>
      </c>
    </row>
    <row r="215" spans="1:5" ht="15">
      <c r="A215" s="105" t="s">
        <v>47</v>
      </c>
      <c r="B215" s="100" t="s">
        <v>133</v>
      </c>
      <c r="C215" s="100" t="s">
        <v>59</v>
      </c>
      <c r="D215" s="91">
        <f aca="true" t="shared" si="77" ref="D215:E215">D216</f>
        <v>35000</v>
      </c>
      <c r="E215" s="91">
        <f t="shared" si="77"/>
        <v>35000</v>
      </c>
    </row>
    <row r="216" spans="1:5" ht="15">
      <c r="A216" s="105" t="s">
        <v>67</v>
      </c>
      <c r="B216" s="100" t="s">
        <v>133</v>
      </c>
      <c r="C216" s="100" t="s">
        <v>60</v>
      </c>
      <c r="D216" s="92">
        <v>35000</v>
      </c>
      <c r="E216" s="92">
        <v>35000</v>
      </c>
    </row>
    <row r="217" spans="1:5" ht="14.25">
      <c r="A217" s="79" t="s">
        <v>120</v>
      </c>
      <c r="B217" s="109" t="s">
        <v>312</v>
      </c>
      <c r="C217" s="87"/>
      <c r="D217" s="85">
        <f>D218+D220</f>
        <v>150000</v>
      </c>
      <c r="E217" s="85">
        <f>E218+E220</f>
        <v>150000</v>
      </c>
    </row>
    <row r="218" spans="1:5" ht="30">
      <c r="A218" s="90" t="s">
        <v>65</v>
      </c>
      <c r="B218" s="110" t="s">
        <v>312</v>
      </c>
      <c r="C218" s="88" t="s">
        <v>57</v>
      </c>
      <c r="D218" s="91">
        <f aca="true" t="shared" si="78" ref="D218:E218">D219</f>
        <v>100000</v>
      </c>
      <c r="E218" s="91">
        <f t="shared" si="78"/>
        <v>100000</v>
      </c>
    </row>
    <row r="219" spans="1:5" ht="30">
      <c r="A219" s="90" t="s">
        <v>66</v>
      </c>
      <c r="B219" s="110" t="s">
        <v>312</v>
      </c>
      <c r="C219" s="88" t="s">
        <v>58</v>
      </c>
      <c r="D219" s="92">
        <v>100000</v>
      </c>
      <c r="E219" s="92">
        <v>100000</v>
      </c>
    </row>
    <row r="220" spans="1:5" ht="15">
      <c r="A220" s="98" t="s">
        <v>47</v>
      </c>
      <c r="B220" s="110" t="s">
        <v>312</v>
      </c>
      <c r="C220" s="88" t="s">
        <v>59</v>
      </c>
      <c r="D220" s="91">
        <f aca="true" t="shared" si="79" ref="D220:E220">D221</f>
        <v>50000</v>
      </c>
      <c r="E220" s="91">
        <f t="shared" si="79"/>
        <v>50000</v>
      </c>
    </row>
    <row r="221" spans="1:5" ht="15">
      <c r="A221" s="94" t="s">
        <v>67</v>
      </c>
      <c r="B221" s="110" t="s">
        <v>312</v>
      </c>
      <c r="C221" s="88" t="s">
        <v>60</v>
      </c>
      <c r="D221" s="92">
        <v>50000</v>
      </c>
      <c r="E221" s="92">
        <v>50000</v>
      </c>
    </row>
    <row r="222" spans="1:5" ht="15">
      <c r="A222" s="86" t="s">
        <v>104</v>
      </c>
      <c r="B222" s="99" t="s">
        <v>136</v>
      </c>
      <c r="C222" s="99"/>
      <c r="D222" s="85">
        <f aca="true" t="shared" si="80" ref="D222:E222">D223</f>
        <v>100000</v>
      </c>
      <c r="E222" s="85">
        <f t="shared" si="80"/>
        <v>0</v>
      </c>
    </row>
    <row r="223" spans="1:5" ht="14.25">
      <c r="A223" s="108" t="s">
        <v>105</v>
      </c>
      <c r="B223" s="99" t="s">
        <v>137</v>
      </c>
      <c r="C223" s="99"/>
      <c r="D223" s="85">
        <f>+D224</f>
        <v>100000</v>
      </c>
      <c r="E223" s="85">
        <f>+E224</f>
        <v>0</v>
      </c>
    </row>
    <row r="224" spans="1:5" ht="15">
      <c r="A224" s="97" t="s">
        <v>269</v>
      </c>
      <c r="B224" s="100" t="s">
        <v>137</v>
      </c>
      <c r="C224" s="100" t="s">
        <v>59</v>
      </c>
      <c r="D224" s="91">
        <f aca="true" t="shared" si="81" ref="D224:E224">D225</f>
        <v>100000</v>
      </c>
      <c r="E224" s="91">
        <f t="shared" si="81"/>
        <v>0</v>
      </c>
    </row>
    <row r="225" spans="1:5" ht="15">
      <c r="A225" s="97" t="s">
        <v>267</v>
      </c>
      <c r="B225" s="100" t="s">
        <v>137</v>
      </c>
      <c r="C225" s="100" t="s">
        <v>268</v>
      </c>
      <c r="D225" s="92">
        <v>100000</v>
      </c>
      <c r="E225" s="92">
        <v>0</v>
      </c>
    </row>
    <row r="226" spans="1:5" ht="15">
      <c r="A226" s="86" t="s">
        <v>61</v>
      </c>
      <c r="B226" s="99" t="s">
        <v>134</v>
      </c>
      <c r="C226" s="99"/>
      <c r="D226" s="85">
        <f aca="true" t="shared" si="82" ref="D226:E228">D227</f>
        <v>1014674</v>
      </c>
      <c r="E226" s="85">
        <f t="shared" si="82"/>
        <v>1014674</v>
      </c>
    </row>
    <row r="227" spans="1:5" ht="28.5">
      <c r="A227" s="93" t="s">
        <v>62</v>
      </c>
      <c r="B227" s="99" t="s">
        <v>135</v>
      </c>
      <c r="C227" s="99"/>
      <c r="D227" s="85">
        <f t="shared" si="82"/>
        <v>1014674</v>
      </c>
      <c r="E227" s="85">
        <f t="shared" si="82"/>
        <v>1014674</v>
      </c>
    </row>
    <row r="228" spans="1:5" ht="45">
      <c r="A228" s="102" t="s">
        <v>85</v>
      </c>
      <c r="B228" s="100" t="s">
        <v>135</v>
      </c>
      <c r="C228" s="100" t="s">
        <v>54</v>
      </c>
      <c r="D228" s="91">
        <f t="shared" si="82"/>
        <v>1014674</v>
      </c>
      <c r="E228" s="91">
        <f t="shared" si="82"/>
        <v>1014674</v>
      </c>
    </row>
    <row r="229" spans="1:5" ht="15">
      <c r="A229" s="105" t="s">
        <v>80</v>
      </c>
      <c r="B229" s="100" t="s">
        <v>135</v>
      </c>
      <c r="C229" s="100" t="s">
        <v>56</v>
      </c>
      <c r="D229" s="92">
        <v>1014674</v>
      </c>
      <c r="E229" s="92">
        <v>1014674</v>
      </c>
    </row>
    <row r="230" spans="1:5" ht="90">
      <c r="A230" s="86" t="s">
        <v>49</v>
      </c>
      <c r="B230" s="87" t="s">
        <v>206</v>
      </c>
      <c r="C230" s="87"/>
      <c r="D230" s="85">
        <f aca="true" t="shared" si="83" ref="D230:E232">D231</f>
        <v>75000</v>
      </c>
      <c r="E230" s="85">
        <f t="shared" si="83"/>
        <v>75000</v>
      </c>
    </row>
    <row r="231" spans="1:5" ht="90">
      <c r="A231" s="97" t="s">
        <v>207</v>
      </c>
      <c r="B231" s="87" t="s">
        <v>232</v>
      </c>
      <c r="C231" s="87"/>
      <c r="D231" s="85">
        <f t="shared" si="83"/>
        <v>75000</v>
      </c>
      <c r="E231" s="85">
        <f t="shared" si="83"/>
        <v>75000</v>
      </c>
    </row>
    <row r="232" spans="1:5" ht="15">
      <c r="A232" s="90" t="s">
        <v>47</v>
      </c>
      <c r="B232" s="88" t="s">
        <v>232</v>
      </c>
      <c r="C232" s="88" t="s">
        <v>126</v>
      </c>
      <c r="D232" s="91">
        <f t="shared" si="83"/>
        <v>75000</v>
      </c>
      <c r="E232" s="91">
        <f t="shared" si="83"/>
        <v>75000</v>
      </c>
    </row>
    <row r="233" spans="1:5" ht="15">
      <c r="A233" s="90" t="s">
        <v>128</v>
      </c>
      <c r="B233" s="88" t="s">
        <v>232</v>
      </c>
      <c r="C233" s="88" t="s">
        <v>127</v>
      </c>
      <c r="D233" s="92">
        <v>75000</v>
      </c>
      <c r="E233" s="92">
        <v>75000</v>
      </c>
    </row>
    <row r="234" spans="1:5" ht="45">
      <c r="A234" s="86" t="s">
        <v>52</v>
      </c>
      <c r="B234" s="99" t="s">
        <v>130</v>
      </c>
      <c r="C234" s="99"/>
      <c r="D234" s="85">
        <f aca="true" t="shared" si="84" ref="D234:E236">D235</f>
        <v>1931004</v>
      </c>
      <c r="E234" s="85">
        <f t="shared" si="84"/>
        <v>1931004</v>
      </c>
    </row>
    <row r="235" spans="1:5" ht="20.25" customHeight="1">
      <c r="A235" s="93" t="s">
        <v>9</v>
      </c>
      <c r="B235" s="99" t="s">
        <v>130</v>
      </c>
      <c r="C235" s="99"/>
      <c r="D235" s="85">
        <f t="shared" si="84"/>
        <v>1931004</v>
      </c>
      <c r="E235" s="85">
        <f t="shared" si="84"/>
        <v>1931004</v>
      </c>
    </row>
    <row r="236" spans="1:5" ht="27.75" customHeight="1">
      <c r="A236" s="90" t="s">
        <v>65</v>
      </c>
      <c r="B236" s="100" t="s">
        <v>130</v>
      </c>
      <c r="C236" s="100" t="s">
        <v>54</v>
      </c>
      <c r="D236" s="91">
        <f t="shared" si="84"/>
        <v>1931004</v>
      </c>
      <c r="E236" s="91">
        <f t="shared" si="84"/>
        <v>1931004</v>
      </c>
    </row>
    <row r="237" spans="1:5" ht="27.75" customHeight="1">
      <c r="A237" s="90" t="s">
        <v>66</v>
      </c>
      <c r="B237" s="100" t="s">
        <v>130</v>
      </c>
      <c r="C237" s="100" t="s">
        <v>56</v>
      </c>
      <c r="D237" s="92">
        <v>1931004</v>
      </c>
      <c r="E237" s="92">
        <v>1931004</v>
      </c>
    </row>
    <row r="238" spans="1:5" ht="30">
      <c r="A238" s="86" t="s">
        <v>90</v>
      </c>
      <c r="B238" s="99" t="s">
        <v>153</v>
      </c>
      <c r="C238" s="88" t="s">
        <v>78</v>
      </c>
      <c r="D238" s="85">
        <f aca="true" t="shared" si="85" ref="D238:E241">D239</f>
        <v>301177</v>
      </c>
      <c r="E238" s="85">
        <f t="shared" si="85"/>
        <v>301177</v>
      </c>
    </row>
    <row r="239" spans="1:5" ht="14.25">
      <c r="A239" s="96" t="s">
        <v>77</v>
      </c>
      <c r="B239" s="109" t="s">
        <v>154</v>
      </c>
      <c r="C239" s="87" t="s">
        <v>78</v>
      </c>
      <c r="D239" s="85">
        <f t="shared" si="85"/>
        <v>301177</v>
      </c>
      <c r="E239" s="85">
        <f t="shared" si="85"/>
        <v>301177</v>
      </c>
    </row>
    <row r="240" spans="1:5" ht="28.5">
      <c r="A240" s="96" t="s">
        <v>20</v>
      </c>
      <c r="B240" s="109" t="s">
        <v>155</v>
      </c>
      <c r="C240" s="87" t="s">
        <v>78</v>
      </c>
      <c r="D240" s="85">
        <f aca="true" t="shared" si="86" ref="D240:E240">D241+D243</f>
        <v>301177</v>
      </c>
      <c r="E240" s="85">
        <f t="shared" si="86"/>
        <v>301177</v>
      </c>
    </row>
    <row r="241" spans="1:5" ht="45">
      <c r="A241" s="98" t="s">
        <v>85</v>
      </c>
      <c r="B241" s="110" t="s">
        <v>155</v>
      </c>
      <c r="C241" s="100" t="s">
        <v>54</v>
      </c>
      <c r="D241" s="91">
        <f t="shared" si="85"/>
        <v>251501</v>
      </c>
      <c r="E241" s="91">
        <f t="shared" si="85"/>
        <v>251501</v>
      </c>
    </row>
    <row r="242" spans="1:5" ht="15">
      <c r="A242" s="98" t="s">
        <v>95</v>
      </c>
      <c r="B242" s="110" t="s">
        <v>155</v>
      </c>
      <c r="C242" s="100" t="s">
        <v>56</v>
      </c>
      <c r="D242" s="92">
        <v>251501</v>
      </c>
      <c r="E242" s="92">
        <v>251501</v>
      </c>
    </row>
    <row r="243" spans="1:5" ht="30">
      <c r="A243" s="90" t="s">
        <v>65</v>
      </c>
      <c r="B243" s="110" t="s">
        <v>155</v>
      </c>
      <c r="C243" s="100" t="s">
        <v>57</v>
      </c>
      <c r="D243" s="91">
        <f aca="true" t="shared" si="87" ref="D243:E243">D244</f>
        <v>49676</v>
      </c>
      <c r="E243" s="91">
        <f t="shared" si="87"/>
        <v>49676</v>
      </c>
    </row>
    <row r="244" spans="1:5" ht="30">
      <c r="A244" s="90" t="s">
        <v>66</v>
      </c>
      <c r="B244" s="110" t="s">
        <v>155</v>
      </c>
      <c r="C244" s="100" t="s">
        <v>58</v>
      </c>
      <c r="D244" s="92">
        <v>49676</v>
      </c>
      <c r="E244" s="92">
        <v>49676</v>
      </c>
    </row>
  </sheetData>
  <mergeCells count="1">
    <mergeCell ref="A8:E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workbookViewId="0" topLeftCell="A15">
      <selection activeCell="C15" sqref="C15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9.140625" style="19" hidden="1" customWidth="1"/>
    <col min="252" max="496" width="9.140625" style="19" customWidth="1"/>
    <col min="497" max="497" width="37.7109375" style="19" customWidth="1"/>
    <col min="498" max="498" width="7.57421875" style="19" customWidth="1"/>
    <col min="499" max="500" width="9.00390625" style="19" customWidth="1"/>
    <col min="501" max="501" width="6.421875" style="19" customWidth="1"/>
    <col min="502" max="502" width="9.28125" style="19" customWidth="1"/>
    <col min="503" max="503" width="11.00390625" style="19" customWidth="1"/>
    <col min="504" max="504" width="9.8515625" style="19" customWidth="1"/>
    <col min="505" max="507" width="9.140625" style="19" hidden="1" customWidth="1"/>
    <col min="508" max="752" width="9.140625" style="19" customWidth="1"/>
    <col min="753" max="753" width="37.7109375" style="19" customWidth="1"/>
    <col min="754" max="754" width="7.57421875" style="19" customWidth="1"/>
    <col min="755" max="756" width="9.00390625" style="19" customWidth="1"/>
    <col min="757" max="757" width="6.421875" style="19" customWidth="1"/>
    <col min="758" max="758" width="9.28125" style="19" customWidth="1"/>
    <col min="759" max="759" width="11.00390625" style="19" customWidth="1"/>
    <col min="760" max="760" width="9.8515625" style="19" customWidth="1"/>
    <col min="761" max="763" width="9.140625" style="19" hidden="1" customWidth="1"/>
    <col min="764" max="1008" width="9.140625" style="19" customWidth="1"/>
    <col min="1009" max="1009" width="37.7109375" style="19" customWidth="1"/>
    <col min="1010" max="1010" width="7.57421875" style="19" customWidth="1"/>
    <col min="1011" max="1012" width="9.00390625" style="19" customWidth="1"/>
    <col min="1013" max="1013" width="6.421875" style="19" customWidth="1"/>
    <col min="1014" max="1014" width="9.28125" style="19" customWidth="1"/>
    <col min="1015" max="1015" width="11.00390625" style="19" customWidth="1"/>
    <col min="1016" max="1016" width="9.8515625" style="19" customWidth="1"/>
    <col min="1017" max="1019" width="9.140625" style="19" hidden="1" customWidth="1"/>
    <col min="1020" max="1264" width="9.140625" style="19" customWidth="1"/>
    <col min="1265" max="1265" width="37.7109375" style="19" customWidth="1"/>
    <col min="1266" max="1266" width="7.57421875" style="19" customWidth="1"/>
    <col min="1267" max="1268" width="9.00390625" style="19" customWidth="1"/>
    <col min="1269" max="1269" width="6.421875" style="19" customWidth="1"/>
    <col min="1270" max="1270" width="9.28125" style="19" customWidth="1"/>
    <col min="1271" max="1271" width="11.00390625" style="19" customWidth="1"/>
    <col min="1272" max="1272" width="9.8515625" style="19" customWidth="1"/>
    <col min="1273" max="1275" width="9.140625" style="19" hidden="1" customWidth="1"/>
    <col min="1276" max="1520" width="9.140625" style="19" customWidth="1"/>
    <col min="1521" max="1521" width="37.7109375" style="19" customWidth="1"/>
    <col min="1522" max="1522" width="7.57421875" style="19" customWidth="1"/>
    <col min="1523" max="1524" width="9.00390625" style="19" customWidth="1"/>
    <col min="1525" max="1525" width="6.421875" style="19" customWidth="1"/>
    <col min="1526" max="1526" width="9.28125" style="19" customWidth="1"/>
    <col min="1527" max="1527" width="11.00390625" style="19" customWidth="1"/>
    <col min="1528" max="1528" width="9.8515625" style="19" customWidth="1"/>
    <col min="1529" max="1531" width="9.140625" style="19" hidden="1" customWidth="1"/>
    <col min="1532" max="1776" width="9.140625" style="19" customWidth="1"/>
    <col min="1777" max="1777" width="37.7109375" style="19" customWidth="1"/>
    <col min="1778" max="1778" width="7.57421875" style="19" customWidth="1"/>
    <col min="1779" max="1780" width="9.00390625" style="19" customWidth="1"/>
    <col min="1781" max="1781" width="6.421875" style="19" customWidth="1"/>
    <col min="1782" max="1782" width="9.28125" style="19" customWidth="1"/>
    <col min="1783" max="1783" width="11.00390625" style="19" customWidth="1"/>
    <col min="1784" max="1784" width="9.8515625" style="19" customWidth="1"/>
    <col min="1785" max="1787" width="9.140625" style="19" hidden="1" customWidth="1"/>
    <col min="1788" max="2032" width="9.140625" style="19" customWidth="1"/>
    <col min="2033" max="2033" width="37.7109375" style="19" customWidth="1"/>
    <col min="2034" max="2034" width="7.57421875" style="19" customWidth="1"/>
    <col min="2035" max="2036" width="9.00390625" style="19" customWidth="1"/>
    <col min="2037" max="2037" width="6.421875" style="19" customWidth="1"/>
    <col min="2038" max="2038" width="9.28125" style="19" customWidth="1"/>
    <col min="2039" max="2039" width="11.00390625" style="19" customWidth="1"/>
    <col min="2040" max="2040" width="9.8515625" style="19" customWidth="1"/>
    <col min="2041" max="2043" width="9.140625" style="19" hidden="1" customWidth="1"/>
    <col min="2044" max="2288" width="9.140625" style="19" customWidth="1"/>
    <col min="2289" max="2289" width="37.7109375" style="19" customWidth="1"/>
    <col min="2290" max="2290" width="7.57421875" style="19" customWidth="1"/>
    <col min="2291" max="2292" width="9.00390625" style="19" customWidth="1"/>
    <col min="2293" max="2293" width="6.421875" style="19" customWidth="1"/>
    <col min="2294" max="2294" width="9.28125" style="19" customWidth="1"/>
    <col min="2295" max="2295" width="11.00390625" style="19" customWidth="1"/>
    <col min="2296" max="2296" width="9.8515625" style="19" customWidth="1"/>
    <col min="2297" max="2299" width="9.140625" style="19" hidden="1" customWidth="1"/>
    <col min="2300" max="2544" width="9.140625" style="19" customWidth="1"/>
    <col min="2545" max="2545" width="37.7109375" style="19" customWidth="1"/>
    <col min="2546" max="2546" width="7.57421875" style="19" customWidth="1"/>
    <col min="2547" max="2548" width="9.00390625" style="19" customWidth="1"/>
    <col min="2549" max="2549" width="6.421875" style="19" customWidth="1"/>
    <col min="2550" max="2550" width="9.28125" style="19" customWidth="1"/>
    <col min="2551" max="2551" width="11.00390625" style="19" customWidth="1"/>
    <col min="2552" max="2552" width="9.8515625" style="19" customWidth="1"/>
    <col min="2553" max="2555" width="9.140625" style="19" hidden="1" customWidth="1"/>
    <col min="2556" max="2800" width="9.140625" style="19" customWidth="1"/>
    <col min="2801" max="2801" width="37.7109375" style="19" customWidth="1"/>
    <col min="2802" max="2802" width="7.57421875" style="19" customWidth="1"/>
    <col min="2803" max="2804" width="9.00390625" style="19" customWidth="1"/>
    <col min="2805" max="2805" width="6.421875" style="19" customWidth="1"/>
    <col min="2806" max="2806" width="9.28125" style="19" customWidth="1"/>
    <col min="2807" max="2807" width="11.00390625" style="19" customWidth="1"/>
    <col min="2808" max="2808" width="9.8515625" style="19" customWidth="1"/>
    <col min="2809" max="2811" width="9.140625" style="19" hidden="1" customWidth="1"/>
    <col min="2812" max="3056" width="9.140625" style="19" customWidth="1"/>
    <col min="3057" max="3057" width="37.7109375" style="19" customWidth="1"/>
    <col min="3058" max="3058" width="7.57421875" style="19" customWidth="1"/>
    <col min="3059" max="3060" width="9.00390625" style="19" customWidth="1"/>
    <col min="3061" max="3061" width="6.421875" style="19" customWidth="1"/>
    <col min="3062" max="3062" width="9.28125" style="19" customWidth="1"/>
    <col min="3063" max="3063" width="11.00390625" style="19" customWidth="1"/>
    <col min="3064" max="3064" width="9.8515625" style="19" customWidth="1"/>
    <col min="3065" max="3067" width="9.140625" style="19" hidden="1" customWidth="1"/>
    <col min="3068" max="3312" width="9.140625" style="19" customWidth="1"/>
    <col min="3313" max="3313" width="37.7109375" style="19" customWidth="1"/>
    <col min="3314" max="3314" width="7.57421875" style="19" customWidth="1"/>
    <col min="3315" max="3316" width="9.00390625" style="19" customWidth="1"/>
    <col min="3317" max="3317" width="6.421875" style="19" customWidth="1"/>
    <col min="3318" max="3318" width="9.28125" style="19" customWidth="1"/>
    <col min="3319" max="3319" width="11.00390625" style="19" customWidth="1"/>
    <col min="3320" max="3320" width="9.8515625" style="19" customWidth="1"/>
    <col min="3321" max="3323" width="9.140625" style="19" hidden="1" customWidth="1"/>
    <col min="3324" max="3568" width="9.140625" style="19" customWidth="1"/>
    <col min="3569" max="3569" width="37.7109375" style="19" customWidth="1"/>
    <col min="3570" max="3570" width="7.57421875" style="19" customWidth="1"/>
    <col min="3571" max="3572" width="9.00390625" style="19" customWidth="1"/>
    <col min="3573" max="3573" width="6.421875" style="19" customWidth="1"/>
    <col min="3574" max="3574" width="9.28125" style="19" customWidth="1"/>
    <col min="3575" max="3575" width="11.00390625" style="19" customWidth="1"/>
    <col min="3576" max="3576" width="9.8515625" style="19" customWidth="1"/>
    <col min="3577" max="3579" width="9.140625" style="19" hidden="1" customWidth="1"/>
    <col min="3580" max="3824" width="9.140625" style="19" customWidth="1"/>
    <col min="3825" max="3825" width="37.7109375" style="19" customWidth="1"/>
    <col min="3826" max="3826" width="7.57421875" style="19" customWidth="1"/>
    <col min="3827" max="3828" width="9.00390625" style="19" customWidth="1"/>
    <col min="3829" max="3829" width="6.421875" style="19" customWidth="1"/>
    <col min="3830" max="3830" width="9.28125" style="19" customWidth="1"/>
    <col min="3831" max="3831" width="11.00390625" style="19" customWidth="1"/>
    <col min="3832" max="3832" width="9.8515625" style="19" customWidth="1"/>
    <col min="3833" max="3835" width="9.140625" style="19" hidden="1" customWidth="1"/>
    <col min="3836" max="4080" width="9.140625" style="19" customWidth="1"/>
    <col min="4081" max="4081" width="37.7109375" style="19" customWidth="1"/>
    <col min="4082" max="4082" width="7.57421875" style="19" customWidth="1"/>
    <col min="4083" max="4084" width="9.00390625" style="19" customWidth="1"/>
    <col min="4085" max="4085" width="6.421875" style="19" customWidth="1"/>
    <col min="4086" max="4086" width="9.28125" style="19" customWidth="1"/>
    <col min="4087" max="4087" width="11.00390625" style="19" customWidth="1"/>
    <col min="4088" max="4088" width="9.8515625" style="19" customWidth="1"/>
    <col min="4089" max="4091" width="9.140625" style="19" hidden="1" customWidth="1"/>
    <col min="4092" max="4336" width="9.140625" style="19" customWidth="1"/>
    <col min="4337" max="4337" width="37.7109375" style="19" customWidth="1"/>
    <col min="4338" max="4338" width="7.57421875" style="19" customWidth="1"/>
    <col min="4339" max="4340" width="9.00390625" style="19" customWidth="1"/>
    <col min="4341" max="4341" width="6.421875" style="19" customWidth="1"/>
    <col min="4342" max="4342" width="9.28125" style="19" customWidth="1"/>
    <col min="4343" max="4343" width="11.00390625" style="19" customWidth="1"/>
    <col min="4344" max="4344" width="9.8515625" style="19" customWidth="1"/>
    <col min="4345" max="4347" width="9.140625" style="19" hidden="1" customWidth="1"/>
    <col min="4348" max="4592" width="9.140625" style="19" customWidth="1"/>
    <col min="4593" max="4593" width="37.7109375" style="19" customWidth="1"/>
    <col min="4594" max="4594" width="7.57421875" style="19" customWidth="1"/>
    <col min="4595" max="4596" width="9.00390625" style="19" customWidth="1"/>
    <col min="4597" max="4597" width="6.421875" style="19" customWidth="1"/>
    <col min="4598" max="4598" width="9.28125" style="19" customWidth="1"/>
    <col min="4599" max="4599" width="11.00390625" style="19" customWidth="1"/>
    <col min="4600" max="4600" width="9.8515625" style="19" customWidth="1"/>
    <col min="4601" max="4603" width="9.140625" style="19" hidden="1" customWidth="1"/>
    <col min="4604" max="4848" width="9.140625" style="19" customWidth="1"/>
    <col min="4849" max="4849" width="37.7109375" style="19" customWidth="1"/>
    <col min="4850" max="4850" width="7.57421875" style="19" customWidth="1"/>
    <col min="4851" max="4852" width="9.00390625" style="19" customWidth="1"/>
    <col min="4853" max="4853" width="6.421875" style="19" customWidth="1"/>
    <col min="4854" max="4854" width="9.28125" style="19" customWidth="1"/>
    <col min="4855" max="4855" width="11.00390625" style="19" customWidth="1"/>
    <col min="4856" max="4856" width="9.8515625" style="19" customWidth="1"/>
    <col min="4857" max="4859" width="9.140625" style="19" hidden="1" customWidth="1"/>
    <col min="4860" max="5104" width="9.140625" style="19" customWidth="1"/>
    <col min="5105" max="5105" width="37.7109375" style="19" customWidth="1"/>
    <col min="5106" max="5106" width="7.57421875" style="19" customWidth="1"/>
    <col min="5107" max="5108" width="9.00390625" style="19" customWidth="1"/>
    <col min="5109" max="5109" width="6.421875" style="19" customWidth="1"/>
    <col min="5110" max="5110" width="9.28125" style="19" customWidth="1"/>
    <col min="5111" max="5111" width="11.00390625" style="19" customWidth="1"/>
    <col min="5112" max="5112" width="9.8515625" style="19" customWidth="1"/>
    <col min="5113" max="5115" width="9.140625" style="19" hidden="1" customWidth="1"/>
    <col min="5116" max="5360" width="9.140625" style="19" customWidth="1"/>
    <col min="5361" max="5361" width="37.7109375" style="19" customWidth="1"/>
    <col min="5362" max="5362" width="7.57421875" style="19" customWidth="1"/>
    <col min="5363" max="5364" width="9.00390625" style="19" customWidth="1"/>
    <col min="5365" max="5365" width="6.421875" style="19" customWidth="1"/>
    <col min="5366" max="5366" width="9.28125" style="19" customWidth="1"/>
    <col min="5367" max="5367" width="11.00390625" style="19" customWidth="1"/>
    <col min="5368" max="5368" width="9.8515625" style="19" customWidth="1"/>
    <col min="5369" max="5371" width="9.140625" style="19" hidden="1" customWidth="1"/>
    <col min="5372" max="5616" width="9.140625" style="19" customWidth="1"/>
    <col min="5617" max="5617" width="37.7109375" style="19" customWidth="1"/>
    <col min="5618" max="5618" width="7.57421875" style="19" customWidth="1"/>
    <col min="5619" max="5620" width="9.00390625" style="19" customWidth="1"/>
    <col min="5621" max="5621" width="6.421875" style="19" customWidth="1"/>
    <col min="5622" max="5622" width="9.28125" style="19" customWidth="1"/>
    <col min="5623" max="5623" width="11.00390625" style="19" customWidth="1"/>
    <col min="5624" max="5624" width="9.8515625" style="19" customWidth="1"/>
    <col min="5625" max="5627" width="9.140625" style="19" hidden="1" customWidth="1"/>
    <col min="5628" max="5872" width="9.140625" style="19" customWidth="1"/>
    <col min="5873" max="5873" width="37.7109375" style="19" customWidth="1"/>
    <col min="5874" max="5874" width="7.57421875" style="19" customWidth="1"/>
    <col min="5875" max="5876" width="9.00390625" style="19" customWidth="1"/>
    <col min="5877" max="5877" width="6.421875" style="19" customWidth="1"/>
    <col min="5878" max="5878" width="9.28125" style="19" customWidth="1"/>
    <col min="5879" max="5879" width="11.00390625" style="19" customWidth="1"/>
    <col min="5880" max="5880" width="9.8515625" style="19" customWidth="1"/>
    <col min="5881" max="5883" width="9.140625" style="19" hidden="1" customWidth="1"/>
    <col min="5884" max="6128" width="9.140625" style="19" customWidth="1"/>
    <col min="6129" max="6129" width="37.7109375" style="19" customWidth="1"/>
    <col min="6130" max="6130" width="7.57421875" style="19" customWidth="1"/>
    <col min="6131" max="6132" width="9.00390625" style="19" customWidth="1"/>
    <col min="6133" max="6133" width="6.421875" style="19" customWidth="1"/>
    <col min="6134" max="6134" width="9.28125" style="19" customWidth="1"/>
    <col min="6135" max="6135" width="11.00390625" style="19" customWidth="1"/>
    <col min="6136" max="6136" width="9.8515625" style="19" customWidth="1"/>
    <col min="6137" max="6139" width="9.140625" style="19" hidden="1" customWidth="1"/>
    <col min="6140" max="6384" width="9.140625" style="19" customWidth="1"/>
    <col min="6385" max="6385" width="37.7109375" style="19" customWidth="1"/>
    <col min="6386" max="6386" width="7.57421875" style="19" customWidth="1"/>
    <col min="6387" max="6388" width="9.00390625" style="19" customWidth="1"/>
    <col min="6389" max="6389" width="6.421875" style="19" customWidth="1"/>
    <col min="6390" max="6390" width="9.28125" style="19" customWidth="1"/>
    <col min="6391" max="6391" width="11.00390625" style="19" customWidth="1"/>
    <col min="6392" max="6392" width="9.8515625" style="19" customWidth="1"/>
    <col min="6393" max="6395" width="9.140625" style="19" hidden="1" customWidth="1"/>
    <col min="6396" max="6640" width="9.140625" style="19" customWidth="1"/>
    <col min="6641" max="6641" width="37.7109375" style="19" customWidth="1"/>
    <col min="6642" max="6642" width="7.57421875" style="19" customWidth="1"/>
    <col min="6643" max="6644" width="9.00390625" style="19" customWidth="1"/>
    <col min="6645" max="6645" width="6.421875" style="19" customWidth="1"/>
    <col min="6646" max="6646" width="9.28125" style="19" customWidth="1"/>
    <col min="6647" max="6647" width="11.00390625" style="19" customWidth="1"/>
    <col min="6648" max="6648" width="9.8515625" style="19" customWidth="1"/>
    <col min="6649" max="6651" width="9.140625" style="19" hidden="1" customWidth="1"/>
    <col min="6652" max="6896" width="9.140625" style="19" customWidth="1"/>
    <col min="6897" max="6897" width="37.7109375" style="19" customWidth="1"/>
    <col min="6898" max="6898" width="7.57421875" style="19" customWidth="1"/>
    <col min="6899" max="6900" width="9.00390625" style="19" customWidth="1"/>
    <col min="6901" max="6901" width="6.421875" style="19" customWidth="1"/>
    <col min="6902" max="6902" width="9.28125" style="19" customWidth="1"/>
    <col min="6903" max="6903" width="11.00390625" style="19" customWidth="1"/>
    <col min="6904" max="6904" width="9.8515625" style="19" customWidth="1"/>
    <col min="6905" max="6907" width="9.140625" style="19" hidden="1" customWidth="1"/>
    <col min="6908" max="7152" width="9.140625" style="19" customWidth="1"/>
    <col min="7153" max="7153" width="37.7109375" style="19" customWidth="1"/>
    <col min="7154" max="7154" width="7.57421875" style="19" customWidth="1"/>
    <col min="7155" max="7156" width="9.00390625" style="19" customWidth="1"/>
    <col min="7157" max="7157" width="6.421875" style="19" customWidth="1"/>
    <col min="7158" max="7158" width="9.28125" style="19" customWidth="1"/>
    <col min="7159" max="7159" width="11.00390625" style="19" customWidth="1"/>
    <col min="7160" max="7160" width="9.8515625" style="19" customWidth="1"/>
    <col min="7161" max="7163" width="9.140625" style="19" hidden="1" customWidth="1"/>
    <col min="7164" max="7408" width="9.140625" style="19" customWidth="1"/>
    <col min="7409" max="7409" width="37.7109375" style="19" customWidth="1"/>
    <col min="7410" max="7410" width="7.57421875" style="19" customWidth="1"/>
    <col min="7411" max="7412" width="9.00390625" style="19" customWidth="1"/>
    <col min="7413" max="7413" width="6.421875" style="19" customWidth="1"/>
    <col min="7414" max="7414" width="9.28125" style="19" customWidth="1"/>
    <col min="7415" max="7415" width="11.00390625" style="19" customWidth="1"/>
    <col min="7416" max="7416" width="9.8515625" style="19" customWidth="1"/>
    <col min="7417" max="7419" width="9.140625" style="19" hidden="1" customWidth="1"/>
    <col min="7420" max="7664" width="9.140625" style="19" customWidth="1"/>
    <col min="7665" max="7665" width="37.7109375" style="19" customWidth="1"/>
    <col min="7666" max="7666" width="7.57421875" style="19" customWidth="1"/>
    <col min="7667" max="7668" width="9.00390625" style="19" customWidth="1"/>
    <col min="7669" max="7669" width="6.421875" style="19" customWidth="1"/>
    <col min="7670" max="7670" width="9.28125" style="19" customWidth="1"/>
    <col min="7671" max="7671" width="11.00390625" style="19" customWidth="1"/>
    <col min="7672" max="7672" width="9.8515625" style="19" customWidth="1"/>
    <col min="7673" max="7675" width="9.140625" style="19" hidden="1" customWidth="1"/>
    <col min="7676" max="7920" width="9.140625" style="19" customWidth="1"/>
    <col min="7921" max="7921" width="37.7109375" style="19" customWidth="1"/>
    <col min="7922" max="7922" width="7.57421875" style="19" customWidth="1"/>
    <col min="7923" max="7924" width="9.00390625" style="19" customWidth="1"/>
    <col min="7925" max="7925" width="6.421875" style="19" customWidth="1"/>
    <col min="7926" max="7926" width="9.28125" style="19" customWidth="1"/>
    <col min="7927" max="7927" width="11.00390625" style="19" customWidth="1"/>
    <col min="7928" max="7928" width="9.8515625" style="19" customWidth="1"/>
    <col min="7929" max="7931" width="9.140625" style="19" hidden="1" customWidth="1"/>
    <col min="7932" max="8176" width="9.140625" style="19" customWidth="1"/>
    <col min="8177" max="8177" width="37.7109375" style="19" customWidth="1"/>
    <col min="8178" max="8178" width="7.57421875" style="19" customWidth="1"/>
    <col min="8179" max="8180" width="9.00390625" style="19" customWidth="1"/>
    <col min="8181" max="8181" width="6.421875" style="19" customWidth="1"/>
    <col min="8182" max="8182" width="9.28125" style="19" customWidth="1"/>
    <col min="8183" max="8183" width="11.00390625" style="19" customWidth="1"/>
    <col min="8184" max="8184" width="9.8515625" style="19" customWidth="1"/>
    <col min="8185" max="8187" width="9.140625" style="19" hidden="1" customWidth="1"/>
    <col min="8188" max="8432" width="9.140625" style="19" customWidth="1"/>
    <col min="8433" max="8433" width="37.7109375" style="19" customWidth="1"/>
    <col min="8434" max="8434" width="7.57421875" style="19" customWidth="1"/>
    <col min="8435" max="8436" width="9.00390625" style="19" customWidth="1"/>
    <col min="8437" max="8437" width="6.421875" style="19" customWidth="1"/>
    <col min="8438" max="8438" width="9.28125" style="19" customWidth="1"/>
    <col min="8439" max="8439" width="11.00390625" style="19" customWidth="1"/>
    <col min="8440" max="8440" width="9.8515625" style="19" customWidth="1"/>
    <col min="8441" max="8443" width="9.140625" style="19" hidden="1" customWidth="1"/>
    <col min="8444" max="8688" width="9.140625" style="19" customWidth="1"/>
    <col min="8689" max="8689" width="37.7109375" style="19" customWidth="1"/>
    <col min="8690" max="8690" width="7.57421875" style="19" customWidth="1"/>
    <col min="8691" max="8692" width="9.00390625" style="19" customWidth="1"/>
    <col min="8693" max="8693" width="6.421875" style="19" customWidth="1"/>
    <col min="8694" max="8694" width="9.28125" style="19" customWidth="1"/>
    <col min="8695" max="8695" width="11.00390625" style="19" customWidth="1"/>
    <col min="8696" max="8696" width="9.8515625" style="19" customWidth="1"/>
    <col min="8697" max="8699" width="9.140625" style="19" hidden="1" customWidth="1"/>
    <col min="8700" max="8944" width="9.140625" style="19" customWidth="1"/>
    <col min="8945" max="8945" width="37.7109375" style="19" customWidth="1"/>
    <col min="8946" max="8946" width="7.57421875" style="19" customWidth="1"/>
    <col min="8947" max="8948" width="9.00390625" style="19" customWidth="1"/>
    <col min="8949" max="8949" width="6.421875" style="19" customWidth="1"/>
    <col min="8950" max="8950" width="9.28125" style="19" customWidth="1"/>
    <col min="8951" max="8951" width="11.00390625" style="19" customWidth="1"/>
    <col min="8952" max="8952" width="9.8515625" style="19" customWidth="1"/>
    <col min="8953" max="8955" width="9.140625" style="19" hidden="1" customWidth="1"/>
    <col min="8956" max="9200" width="9.140625" style="19" customWidth="1"/>
    <col min="9201" max="9201" width="37.7109375" style="19" customWidth="1"/>
    <col min="9202" max="9202" width="7.57421875" style="19" customWidth="1"/>
    <col min="9203" max="9204" width="9.00390625" style="19" customWidth="1"/>
    <col min="9205" max="9205" width="6.421875" style="19" customWidth="1"/>
    <col min="9206" max="9206" width="9.28125" style="19" customWidth="1"/>
    <col min="9207" max="9207" width="11.00390625" style="19" customWidth="1"/>
    <col min="9208" max="9208" width="9.8515625" style="19" customWidth="1"/>
    <col min="9209" max="9211" width="9.140625" style="19" hidden="1" customWidth="1"/>
    <col min="9212" max="9456" width="9.140625" style="19" customWidth="1"/>
    <col min="9457" max="9457" width="37.7109375" style="19" customWidth="1"/>
    <col min="9458" max="9458" width="7.57421875" style="19" customWidth="1"/>
    <col min="9459" max="9460" width="9.00390625" style="19" customWidth="1"/>
    <col min="9461" max="9461" width="6.421875" style="19" customWidth="1"/>
    <col min="9462" max="9462" width="9.28125" style="19" customWidth="1"/>
    <col min="9463" max="9463" width="11.00390625" style="19" customWidth="1"/>
    <col min="9464" max="9464" width="9.8515625" style="19" customWidth="1"/>
    <col min="9465" max="9467" width="9.140625" style="19" hidden="1" customWidth="1"/>
    <col min="9468" max="9712" width="9.140625" style="19" customWidth="1"/>
    <col min="9713" max="9713" width="37.7109375" style="19" customWidth="1"/>
    <col min="9714" max="9714" width="7.57421875" style="19" customWidth="1"/>
    <col min="9715" max="9716" width="9.00390625" style="19" customWidth="1"/>
    <col min="9717" max="9717" width="6.421875" style="19" customWidth="1"/>
    <col min="9718" max="9718" width="9.28125" style="19" customWidth="1"/>
    <col min="9719" max="9719" width="11.00390625" style="19" customWidth="1"/>
    <col min="9720" max="9720" width="9.8515625" style="19" customWidth="1"/>
    <col min="9721" max="9723" width="9.140625" style="19" hidden="1" customWidth="1"/>
    <col min="9724" max="9968" width="9.140625" style="19" customWidth="1"/>
    <col min="9969" max="9969" width="37.7109375" style="19" customWidth="1"/>
    <col min="9970" max="9970" width="7.57421875" style="19" customWidth="1"/>
    <col min="9971" max="9972" width="9.00390625" style="19" customWidth="1"/>
    <col min="9973" max="9973" width="6.421875" style="19" customWidth="1"/>
    <col min="9974" max="9974" width="9.28125" style="19" customWidth="1"/>
    <col min="9975" max="9975" width="11.00390625" style="19" customWidth="1"/>
    <col min="9976" max="9976" width="9.8515625" style="19" customWidth="1"/>
    <col min="9977" max="9979" width="9.140625" style="19" hidden="1" customWidth="1"/>
    <col min="9980" max="10224" width="9.140625" style="19" customWidth="1"/>
    <col min="10225" max="10225" width="37.7109375" style="19" customWidth="1"/>
    <col min="10226" max="10226" width="7.57421875" style="19" customWidth="1"/>
    <col min="10227" max="10228" width="9.00390625" style="19" customWidth="1"/>
    <col min="10229" max="10229" width="6.421875" style="19" customWidth="1"/>
    <col min="10230" max="10230" width="9.28125" style="19" customWidth="1"/>
    <col min="10231" max="10231" width="11.00390625" style="19" customWidth="1"/>
    <col min="10232" max="10232" width="9.8515625" style="19" customWidth="1"/>
    <col min="10233" max="10235" width="9.140625" style="19" hidden="1" customWidth="1"/>
    <col min="10236" max="10480" width="9.140625" style="19" customWidth="1"/>
    <col min="10481" max="10481" width="37.7109375" style="19" customWidth="1"/>
    <col min="10482" max="10482" width="7.57421875" style="19" customWidth="1"/>
    <col min="10483" max="10484" width="9.00390625" style="19" customWidth="1"/>
    <col min="10485" max="10485" width="6.421875" style="19" customWidth="1"/>
    <col min="10486" max="10486" width="9.28125" style="19" customWidth="1"/>
    <col min="10487" max="10487" width="11.00390625" style="19" customWidth="1"/>
    <col min="10488" max="10488" width="9.8515625" style="19" customWidth="1"/>
    <col min="10489" max="10491" width="9.140625" style="19" hidden="1" customWidth="1"/>
    <col min="10492" max="10736" width="9.140625" style="19" customWidth="1"/>
    <col min="10737" max="10737" width="37.7109375" style="19" customWidth="1"/>
    <col min="10738" max="10738" width="7.57421875" style="19" customWidth="1"/>
    <col min="10739" max="10740" width="9.00390625" style="19" customWidth="1"/>
    <col min="10741" max="10741" width="6.421875" style="19" customWidth="1"/>
    <col min="10742" max="10742" width="9.28125" style="19" customWidth="1"/>
    <col min="10743" max="10743" width="11.00390625" style="19" customWidth="1"/>
    <col min="10744" max="10744" width="9.8515625" style="19" customWidth="1"/>
    <col min="10745" max="10747" width="9.140625" style="19" hidden="1" customWidth="1"/>
    <col min="10748" max="10992" width="9.140625" style="19" customWidth="1"/>
    <col min="10993" max="10993" width="37.7109375" style="19" customWidth="1"/>
    <col min="10994" max="10994" width="7.57421875" style="19" customWidth="1"/>
    <col min="10995" max="10996" width="9.00390625" style="19" customWidth="1"/>
    <col min="10997" max="10997" width="6.421875" style="19" customWidth="1"/>
    <col min="10998" max="10998" width="9.28125" style="19" customWidth="1"/>
    <col min="10999" max="10999" width="11.00390625" style="19" customWidth="1"/>
    <col min="11000" max="11000" width="9.8515625" style="19" customWidth="1"/>
    <col min="11001" max="11003" width="9.140625" style="19" hidden="1" customWidth="1"/>
    <col min="11004" max="11248" width="9.140625" style="19" customWidth="1"/>
    <col min="11249" max="11249" width="37.7109375" style="19" customWidth="1"/>
    <col min="11250" max="11250" width="7.57421875" style="19" customWidth="1"/>
    <col min="11251" max="11252" width="9.00390625" style="19" customWidth="1"/>
    <col min="11253" max="11253" width="6.421875" style="19" customWidth="1"/>
    <col min="11254" max="11254" width="9.28125" style="19" customWidth="1"/>
    <col min="11255" max="11255" width="11.00390625" style="19" customWidth="1"/>
    <col min="11256" max="11256" width="9.8515625" style="19" customWidth="1"/>
    <col min="11257" max="11259" width="9.140625" style="19" hidden="1" customWidth="1"/>
    <col min="11260" max="11504" width="9.140625" style="19" customWidth="1"/>
    <col min="11505" max="11505" width="37.7109375" style="19" customWidth="1"/>
    <col min="11506" max="11506" width="7.57421875" style="19" customWidth="1"/>
    <col min="11507" max="11508" width="9.00390625" style="19" customWidth="1"/>
    <col min="11509" max="11509" width="6.421875" style="19" customWidth="1"/>
    <col min="11510" max="11510" width="9.28125" style="19" customWidth="1"/>
    <col min="11511" max="11511" width="11.00390625" style="19" customWidth="1"/>
    <col min="11512" max="11512" width="9.8515625" style="19" customWidth="1"/>
    <col min="11513" max="11515" width="9.140625" style="19" hidden="1" customWidth="1"/>
    <col min="11516" max="11760" width="9.140625" style="19" customWidth="1"/>
    <col min="11761" max="11761" width="37.7109375" style="19" customWidth="1"/>
    <col min="11762" max="11762" width="7.57421875" style="19" customWidth="1"/>
    <col min="11763" max="11764" width="9.00390625" style="19" customWidth="1"/>
    <col min="11765" max="11765" width="6.421875" style="19" customWidth="1"/>
    <col min="11766" max="11766" width="9.28125" style="19" customWidth="1"/>
    <col min="11767" max="11767" width="11.00390625" style="19" customWidth="1"/>
    <col min="11768" max="11768" width="9.8515625" style="19" customWidth="1"/>
    <col min="11769" max="11771" width="9.140625" style="19" hidden="1" customWidth="1"/>
    <col min="11772" max="12016" width="9.140625" style="19" customWidth="1"/>
    <col min="12017" max="12017" width="37.7109375" style="19" customWidth="1"/>
    <col min="12018" max="12018" width="7.57421875" style="19" customWidth="1"/>
    <col min="12019" max="12020" width="9.00390625" style="19" customWidth="1"/>
    <col min="12021" max="12021" width="6.421875" style="19" customWidth="1"/>
    <col min="12022" max="12022" width="9.28125" style="19" customWidth="1"/>
    <col min="12023" max="12023" width="11.00390625" style="19" customWidth="1"/>
    <col min="12024" max="12024" width="9.8515625" style="19" customWidth="1"/>
    <col min="12025" max="12027" width="9.140625" style="19" hidden="1" customWidth="1"/>
    <col min="12028" max="12272" width="9.140625" style="19" customWidth="1"/>
    <col min="12273" max="12273" width="37.7109375" style="19" customWidth="1"/>
    <col min="12274" max="12274" width="7.57421875" style="19" customWidth="1"/>
    <col min="12275" max="12276" width="9.00390625" style="19" customWidth="1"/>
    <col min="12277" max="12277" width="6.421875" style="19" customWidth="1"/>
    <col min="12278" max="12278" width="9.28125" style="19" customWidth="1"/>
    <col min="12279" max="12279" width="11.00390625" style="19" customWidth="1"/>
    <col min="12280" max="12280" width="9.8515625" style="19" customWidth="1"/>
    <col min="12281" max="12283" width="9.140625" style="19" hidden="1" customWidth="1"/>
    <col min="12284" max="12528" width="9.140625" style="19" customWidth="1"/>
    <col min="12529" max="12529" width="37.7109375" style="19" customWidth="1"/>
    <col min="12530" max="12530" width="7.57421875" style="19" customWidth="1"/>
    <col min="12531" max="12532" width="9.00390625" style="19" customWidth="1"/>
    <col min="12533" max="12533" width="6.421875" style="19" customWidth="1"/>
    <col min="12534" max="12534" width="9.28125" style="19" customWidth="1"/>
    <col min="12535" max="12535" width="11.00390625" style="19" customWidth="1"/>
    <col min="12536" max="12536" width="9.8515625" style="19" customWidth="1"/>
    <col min="12537" max="12539" width="9.140625" style="19" hidden="1" customWidth="1"/>
    <col min="12540" max="12784" width="9.140625" style="19" customWidth="1"/>
    <col min="12785" max="12785" width="37.7109375" style="19" customWidth="1"/>
    <col min="12786" max="12786" width="7.57421875" style="19" customWidth="1"/>
    <col min="12787" max="12788" width="9.00390625" style="19" customWidth="1"/>
    <col min="12789" max="12789" width="6.421875" style="19" customWidth="1"/>
    <col min="12790" max="12790" width="9.28125" style="19" customWidth="1"/>
    <col min="12791" max="12791" width="11.00390625" style="19" customWidth="1"/>
    <col min="12792" max="12792" width="9.8515625" style="19" customWidth="1"/>
    <col min="12793" max="12795" width="9.140625" style="19" hidden="1" customWidth="1"/>
    <col min="12796" max="13040" width="9.140625" style="19" customWidth="1"/>
    <col min="13041" max="13041" width="37.7109375" style="19" customWidth="1"/>
    <col min="13042" max="13042" width="7.57421875" style="19" customWidth="1"/>
    <col min="13043" max="13044" width="9.00390625" style="19" customWidth="1"/>
    <col min="13045" max="13045" width="6.421875" style="19" customWidth="1"/>
    <col min="13046" max="13046" width="9.28125" style="19" customWidth="1"/>
    <col min="13047" max="13047" width="11.00390625" style="19" customWidth="1"/>
    <col min="13048" max="13048" width="9.8515625" style="19" customWidth="1"/>
    <col min="13049" max="13051" width="9.140625" style="19" hidden="1" customWidth="1"/>
    <col min="13052" max="13296" width="9.140625" style="19" customWidth="1"/>
    <col min="13297" max="13297" width="37.7109375" style="19" customWidth="1"/>
    <col min="13298" max="13298" width="7.57421875" style="19" customWidth="1"/>
    <col min="13299" max="13300" width="9.00390625" style="19" customWidth="1"/>
    <col min="13301" max="13301" width="6.421875" style="19" customWidth="1"/>
    <col min="13302" max="13302" width="9.28125" style="19" customWidth="1"/>
    <col min="13303" max="13303" width="11.00390625" style="19" customWidth="1"/>
    <col min="13304" max="13304" width="9.8515625" style="19" customWidth="1"/>
    <col min="13305" max="13307" width="9.140625" style="19" hidden="1" customWidth="1"/>
    <col min="13308" max="13552" width="9.140625" style="19" customWidth="1"/>
    <col min="13553" max="13553" width="37.7109375" style="19" customWidth="1"/>
    <col min="13554" max="13554" width="7.57421875" style="19" customWidth="1"/>
    <col min="13555" max="13556" width="9.00390625" style="19" customWidth="1"/>
    <col min="13557" max="13557" width="6.421875" style="19" customWidth="1"/>
    <col min="13558" max="13558" width="9.28125" style="19" customWidth="1"/>
    <col min="13559" max="13559" width="11.00390625" style="19" customWidth="1"/>
    <col min="13560" max="13560" width="9.8515625" style="19" customWidth="1"/>
    <col min="13561" max="13563" width="9.140625" style="19" hidden="1" customWidth="1"/>
    <col min="13564" max="13808" width="9.140625" style="19" customWidth="1"/>
    <col min="13809" max="13809" width="37.7109375" style="19" customWidth="1"/>
    <col min="13810" max="13810" width="7.57421875" style="19" customWidth="1"/>
    <col min="13811" max="13812" width="9.00390625" style="19" customWidth="1"/>
    <col min="13813" max="13813" width="6.421875" style="19" customWidth="1"/>
    <col min="13814" max="13814" width="9.28125" style="19" customWidth="1"/>
    <col min="13815" max="13815" width="11.00390625" style="19" customWidth="1"/>
    <col min="13816" max="13816" width="9.8515625" style="19" customWidth="1"/>
    <col min="13817" max="13819" width="9.140625" style="19" hidden="1" customWidth="1"/>
    <col min="13820" max="14064" width="9.140625" style="19" customWidth="1"/>
    <col min="14065" max="14065" width="37.7109375" style="19" customWidth="1"/>
    <col min="14066" max="14066" width="7.57421875" style="19" customWidth="1"/>
    <col min="14067" max="14068" width="9.00390625" style="19" customWidth="1"/>
    <col min="14069" max="14069" width="6.421875" style="19" customWidth="1"/>
    <col min="14070" max="14070" width="9.28125" style="19" customWidth="1"/>
    <col min="14071" max="14071" width="11.00390625" style="19" customWidth="1"/>
    <col min="14072" max="14072" width="9.8515625" style="19" customWidth="1"/>
    <col min="14073" max="14075" width="9.140625" style="19" hidden="1" customWidth="1"/>
    <col min="14076" max="14320" width="9.140625" style="19" customWidth="1"/>
    <col min="14321" max="14321" width="37.7109375" style="19" customWidth="1"/>
    <col min="14322" max="14322" width="7.57421875" style="19" customWidth="1"/>
    <col min="14323" max="14324" width="9.00390625" style="19" customWidth="1"/>
    <col min="14325" max="14325" width="6.421875" style="19" customWidth="1"/>
    <col min="14326" max="14326" width="9.28125" style="19" customWidth="1"/>
    <col min="14327" max="14327" width="11.00390625" style="19" customWidth="1"/>
    <col min="14328" max="14328" width="9.8515625" style="19" customWidth="1"/>
    <col min="14329" max="14331" width="9.140625" style="19" hidden="1" customWidth="1"/>
    <col min="14332" max="14576" width="9.140625" style="19" customWidth="1"/>
    <col min="14577" max="14577" width="37.7109375" style="19" customWidth="1"/>
    <col min="14578" max="14578" width="7.57421875" style="19" customWidth="1"/>
    <col min="14579" max="14580" width="9.00390625" style="19" customWidth="1"/>
    <col min="14581" max="14581" width="6.421875" style="19" customWidth="1"/>
    <col min="14582" max="14582" width="9.28125" style="19" customWidth="1"/>
    <col min="14583" max="14583" width="11.00390625" style="19" customWidth="1"/>
    <col min="14584" max="14584" width="9.8515625" style="19" customWidth="1"/>
    <col min="14585" max="14587" width="9.140625" style="19" hidden="1" customWidth="1"/>
    <col min="14588" max="14832" width="9.140625" style="19" customWidth="1"/>
    <col min="14833" max="14833" width="37.7109375" style="19" customWidth="1"/>
    <col min="14834" max="14834" width="7.57421875" style="19" customWidth="1"/>
    <col min="14835" max="14836" width="9.00390625" style="19" customWidth="1"/>
    <col min="14837" max="14837" width="6.421875" style="19" customWidth="1"/>
    <col min="14838" max="14838" width="9.28125" style="19" customWidth="1"/>
    <col min="14839" max="14839" width="11.00390625" style="19" customWidth="1"/>
    <col min="14840" max="14840" width="9.8515625" style="19" customWidth="1"/>
    <col min="14841" max="14843" width="9.140625" style="19" hidden="1" customWidth="1"/>
    <col min="14844" max="15088" width="9.140625" style="19" customWidth="1"/>
    <col min="15089" max="15089" width="37.7109375" style="19" customWidth="1"/>
    <col min="15090" max="15090" width="7.57421875" style="19" customWidth="1"/>
    <col min="15091" max="15092" width="9.00390625" style="19" customWidth="1"/>
    <col min="15093" max="15093" width="6.421875" style="19" customWidth="1"/>
    <col min="15094" max="15094" width="9.28125" style="19" customWidth="1"/>
    <col min="15095" max="15095" width="11.00390625" style="19" customWidth="1"/>
    <col min="15096" max="15096" width="9.8515625" style="19" customWidth="1"/>
    <col min="15097" max="15099" width="9.140625" style="19" hidden="1" customWidth="1"/>
    <col min="15100" max="15344" width="9.140625" style="19" customWidth="1"/>
    <col min="15345" max="15345" width="37.7109375" style="19" customWidth="1"/>
    <col min="15346" max="15346" width="7.57421875" style="19" customWidth="1"/>
    <col min="15347" max="15348" width="9.00390625" style="19" customWidth="1"/>
    <col min="15349" max="15349" width="6.421875" style="19" customWidth="1"/>
    <col min="15350" max="15350" width="9.28125" style="19" customWidth="1"/>
    <col min="15351" max="15351" width="11.00390625" style="19" customWidth="1"/>
    <col min="15352" max="15352" width="9.8515625" style="19" customWidth="1"/>
    <col min="15353" max="15355" width="9.140625" style="19" hidden="1" customWidth="1"/>
    <col min="15356" max="15600" width="9.140625" style="19" customWidth="1"/>
    <col min="15601" max="15601" width="37.7109375" style="19" customWidth="1"/>
    <col min="15602" max="15602" width="7.57421875" style="19" customWidth="1"/>
    <col min="15603" max="15604" width="9.00390625" style="19" customWidth="1"/>
    <col min="15605" max="15605" width="6.421875" style="19" customWidth="1"/>
    <col min="15606" max="15606" width="9.28125" style="19" customWidth="1"/>
    <col min="15607" max="15607" width="11.00390625" style="19" customWidth="1"/>
    <col min="15608" max="15608" width="9.8515625" style="19" customWidth="1"/>
    <col min="15609" max="15611" width="9.140625" style="19" hidden="1" customWidth="1"/>
    <col min="15612" max="15856" width="9.140625" style="19" customWidth="1"/>
    <col min="15857" max="15857" width="37.7109375" style="19" customWidth="1"/>
    <col min="15858" max="15858" width="7.57421875" style="19" customWidth="1"/>
    <col min="15859" max="15860" width="9.00390625" style="19" customWidth="1"/>
    <col min="15861" max="15861" width="6.421875" style="19" customWidth="1"/>
    <col min="15862" max="15862" width="9.28125" style="19" customWidth="1"/>
    <col min="15863" max="15863" width="11.00390625" style="19" customWidth="1"/>
    <col min="15864" max="15864" width="9.8515625" style="19" customWidth="1"/>
    <col min="15865" max="15867" width="9.140625" style="19" hidden="1" customWidth="1"/>
    <col min="15868" max="16112" width="9.140625" style="19" customWidth="1"/>
    <col min="16113" max="16113" width="37.7109375" style="19" customWidth="1"/>
    <col min="16114" max="16114" width="7.57421875" style="19" customWidth="1"/>
    <col min="16115" max="16116" width="9.00390625" style="19" customWidth="1"/>
    <col min="16117" max="16117" width="6.421875" style="19" customWidth="1"/>
    <col min="16118" max="16118" width="9.28125" style="19" customWidth="1"/>
    <col min="16119" max="16119" width="11.00390625" style="19" customWidth="1"/>
    <col min="16120" max="16120" width="9.8515625" style="19" customWidth="1"/>
    <col min="16121" max="16123" width="9.140625" style="19" hidden="1" customWidth="1"/>
    <col min="16124" max="16130" width="9.140625" style="19" customWidth="1"/>
    <col min="16131" max="16384" width="9.140625" style="19" customWidth="1"/>
  </cols>
  <sheetData>
    <row r="2" ht="15">
      <c r="C2" s="19" t="s">
        <v>326</v>
      </c>
    </row>
    <row r="3" ht="15">
      <c r="C3" s="19" t="s">
        <v>324</v>
      </c>
    </row>
    <row r="4" ht="15">
      <c r="C4" s="19" t="s">
        <v>325</v>
      </c>
    </row>
    <row r="5" ht="15">
      <c r="C5" s="19" t="s">
        <v>270</v>
      </c>
    </row>
    <row r="6" ht="15">
      <c r="C6" s="20"/>
    </row>
    <row r="7" spans="1:3" ht="30.75" customHeight="1">
      <c r="A7" s="117" t="s">
        <v>309</v>
      </c>
      <c r="B7" s="117"/>
      <c r="C7" s="117"/>
    </row>
    <row r="8" ht="15">
      <c r="B8" s="21"/>
    </row>
    <row r="9" ht="15">
      <c r="C9" s="22" t="s">
        <v>98</v>
      </c>
    </row>
    <row r="10" spans="1:3" ht="30" customHeight="1">
      <c r="A10" s="24" t="s">
        <v>218</v>
      </c>
      <c r="B10" s="24" t="s">
        <v>219</v>
      </c>
      <c r="C10" s="24" t="s">
        <v>271</v>
      </c>
    </row>
    <row r="11" spans="1:3" ht="15">
      <c r="A11" s="23">
        <v>1</v>
      </c>
      <c r="B11" s="23">
        <v>2</v>
      </c>
      <c r="C11" s="23">
        <v>3</v>
      </c>
    </row>
    <row r="12" spans="1:3" ht="36">
      <c r="A12" s="18"/>
      <c r="B12" s="50" t="s">
        <v>107</v>
      </c>
      <c r="C12" s="26"/>
    </row>
    <row r="13" spans="1:3" ht="15">
      <c r="A13" s="20"/>
      <c r="B13" s="40" t="s">
        <v>4</v>
      </c>
      <c r="C13" s="26">
        <f>C14+C19+C21+C24+C27+C31+C33+C35+C37</f>
        <v>91233889</v>
      </c>
    </row>
    <row r="14" spans="1:3" ht="15">
      <c r="A14" s="65" t="s">
        <v>220</v>
      </c>
      <c r="B14" s="66" t="s">
        <v>5</v>
      </c>
      <c r="C14" s="26">
        <f>C15+C16+C17+C18</f>
        <v>28204817.88</v>
      </c>
    </row>
    <row r="15" spans="1:3" s="21" customFormat="1" ht="36">
      <c r="A15" s="67" t="s">
        <v>8</v>
      </c>
      <c r="B15" s="68" t="s">
        <v>51</v>
      </c>
      <c r="C15" s="28">
        <f>'приложение 4'!F14</f>
        <v>1931004</v>
      </c>
    </row>
    <row r="16" spans="1:3" ht="36">
      <c r="A16" s="69" t="s">
        <v>11</v>
      </c>
      <c r="B16" s="68" t="s">
        <v>10</v>
      </c>
      <c r="C16" s="28">
        <f>'приложение 4'!F19</f>
        <v>9887700</v>
      </c>
    </row>
    <row r="17" spans="1:3" ht="15">
      <c r="A17" s="69" t="s">
        <v>13</v>
      </c>
      <c r="B17" s="70" t="s">
        <v>12</v>
      </c>
      <c r="C17" s="28">
        <f>'приложение 4'!F33</f>
        <v>400000</v>
      </c>
    </row>
    <row r="18" spans="1:3" ht="15">
      <c r="A18" s="69" t="s">
        <v>15</v>
      </c>
      <c r="B18" s="70" t="s">
        <v>14</v>
      </c>
      <c r="C18" s="28">
        <f>'приложение 4'!F39</f>
        <v>15986113.879999999</v>
      </c>
    </row>
    <row r="19" spans="1:3" ht="15">
      <c r="A19" s="65" t="s">
        <v>221</v>
      </c>
      <c r="B19" s="66" t="s">
        <v>16</v>
      </c>
      <c r="C19" s="26">
        <f aca="true" t="shared" si="0" ref="C19">C20</f>
        <v>301177</v>
      </c>
    </row>
    <row r="20" spans="1:3" ht="15">
      <c r="A20" s="69" t="s">
        <v>19</v>
      </c>
      <c r="B20" s="70" t="s">
        <v>18</v>
      </c>
      <c r="C20" s="28">
        <f>'приложение 4'!F84</f>
        <v>301177</v>
      </c>
    </row>
    <row r="21" spans="1:3" ht="24">
      <c r="A21" s="65" t="s">
        <v>222</v>
      </c>
      <c r="B21" s="71" t="s">
        <v>21</v>
      </c>
      <c r="C21" s="26">
        <f>C22+C23</f>
        <v>3308789</v>
      </c>
    </row>
    <row r="22" spans="1:3" ht="24">
      <c r="A22" s="69" t="s">
        <v>24</v>
      </c>
      <c r="B22" s="70" t="s">
        <v>23</v>
      </c>
      <c r="C22" s="28">
        <f>'приложение 4'!F93</f>
        <v>2498669</v>
      </c>
    </row>
    <row r="23" spans="1:3" ht="15">
      <c r="A23" s="69" t="s">
        <v>50</v>
      </c>
      <c r="B23" s="70" t="s">
        <v>79</v>
      </c>
      <c r="C23" s="28">
        <f>'приложение 4'!F116</f>
        <v>810120</v>
      </c>
    </row>
    <row r="24" spans="1:3" ht="15">
      <c r="A24" s="65" t="s">
        <v>223</v>
      </c>
      <c r="B24" s="72" t="s">
        <v>111</v>
      </c>
      <c r="C24" s="26">
        <f>C25+C26</f>
        <v>11528303</v>
      </c>
    </row>
    <row r="25" spans="1:3" ht="15">
      <c r="A25" s="69" t="s">
        <v>113</v>
      </c>
      <c r="B25" s="73" t="s">
        <v>115</v>
      </c>
      <c r="C25" s="28">
        <f>'приложение 4'!F125</f>
        <v>11078303</v>
      </c>
    </row>
    <row r="26" spans="1:3" ht="15">
      <c r="A26" s="69" t="s">
        <v>109</v>
      </c>
      <c r="B26" s="73" t="s">
        <v>110</v>
      </c>
      <c r="C26" s="28">
        <f>'приложение 4'!F140</f>
        <v>450000</v>
      </c>
    </row>
    <row r="27" spans="1:3" ht="15">
      <c r="A27" s="65" t="s">
        <v>224</v>
      </c>
      <c r="B27" s="72" t="s">
        <v>25</v>
      </c>
      <c r="C27" s="26">
        <f>C28+C30+C29</f>
        <v>18683068.12</v>
      </c>
    </row>
    <row r="28" spans="1:3" ht="15">
      <c r="A28" s="69" t="s">
        <v>28</v>
      </c>
      <c r="B28" s="73" t="s">
        <v>27</v>
      </c>
      <c r="C28" s="28">
        <f>'приложение 4'!F150</f>
        <v>450000</v>
      </c>
    </row>
    <row r="29" spans="1:3" ht="15">
      <c r="A29" s="69" t="s">
        <v>29</v>
      </c>
      <c r="B29" s="74" t="s">
        <v>103</v>
      </c>
      <c r="C29" s="28">
        <f>'приложение 4'!F164</f>
        <v>4848068.12</v>
      </c>
    </row>
    <row r="30" spans="1:3" ht="15">
      <c r="A30" s="69" t="s">
        <v>31</v>
      </c>
      <c r="B30" s="74" t="s">
        <v>30</v>
      </c>
      <c r="C30" s="28">
        <f>'приложение 4'!F185</f>
        <v>13385000</v>
      </c>
    </row>
    <row r="31" spans="1:3" ht="15">
      <c r="A31" s="65" t="s">
        <v>225</v>
      </c>
      <c r="B31" s="72" t="s">
        <v>32</v>
      </c>
      <c r="C31" s="26">
        <f aca="true" t="shared" si="1" ref="C31">C32</f>
        <v>361000</v>
      </c>
    </row>
    <row r="32" spans="1:3" ht="15">
      <c r="A32" s="69" t="s">
        <v>35</v>
      </c>
      <c r="B32" s="68" t="s">
        <v>34</v>
      </c>
      <c r="C32" s="28">
        <f>'приложение 4'!F220</f>
        <v>361000</v>
      </c>
    </row>
    <row r="33" spans="1:3" ht="15">
      <c r="A33" s="65" t="s">
        <v>226</v>
      </c>
      <c r="B33" s="66" t="s">
        <v>36</v>
      </c>
      <c r="C33" s="26">
        <f>C34</f>
        <v>10369092</v>
      </c>
    </row>
    <row r="34" spans="1:3" ht="15">
      <c r="A34" s="69" t="s">
        <v>39</v>
      </c>
      <c r="B34" s="68" t="s">
        <v>38</v>
      </c>
      <c r="C34" s="28">
        <f>'приложение 4'!F230</f>
        <v>10369092</v>
      </c>
    </row>
    <row r="35" spans="1:3" ht="15">
      <c r="A35" s="65" t="s">
        <v>227</v>
      </c>
      <c r="B35" s="66" t="s">
        <v>40</v>
      </c>
      <c r="C35" s="26">
        <f>C36</f>
        <v>12605000</v>
      </c>
    </row>
    <row r="36" spans="1:3" ht="15">
      <c r="A36" s="69" t="s">
        <v>43</v>
      </c>
      <c r="B36" s="68" t="s">
        <v>42</v>
      </c>
      <c r="C36" s="28">
        <f>'приложение 4'!F247</f>
        <v>12605000</v>
      </c>
    </row>
    <row r="37" spans="1:3" ht="15">
      <c r="A37" s="65" t="s">
        <v>228</v>
      </c>
      <c r="B37" s="66" t="s">
        <v>44</v>
      </c>
      <c r="C37" s="26">
        <f>C38</f>
        <v>5872642</v>
      </c>
    </row>
    <row r="38" spans="1:3" ht="15">
      <c r="A38" s="69" t="s">
        <v>46</v>
      </c>
      <c r="B38" s="68" t="s">
        <v>97</v>
      </c>
      <c r="C38" s="28">
        <f>'приложение 4'!F279</f>
        <v>5872642</v>
      </c>
    </row>
    <row r="39" spans="1:3" ht="15">
      <c r="A39" s="4"/>
      <c r="B39" s="14"/>
      <c r="C39" s="26"/>
    </row>
    <row r="40" spans="1:3" ht="15">
      <c r="A40" s="4"/>
      <c r="B40" s="14"/>
      <c r="C40" s="26"/>
    </row>
    <row r="174" s="33" customFormat="1" ht="15"/>
    <row r="177" s="33" customFormat="1" ht="15"/>
  </sheetData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0"/>
  <sheetViews>
    <sheetView tabSelected="1" workbookViewId="0" topLeftCell="A4">
      <selection activeCell="G28" sqref="G28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19.57421875" style="20" bestFit="1" customWidth="1"/>
    <col min="4" max="4" width="19.57421875" style="19" bestFit="1" customWidth="1"/>
    <col min="5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9.140625" style="19" hidden="1" customWidth="1"/>
    <col min="253" max="497" width="9.140625" style="19" customWidth="1"/>
    <col min="498" max="498" width="37.7109375" style="19" customWidth="1"/>
    <col min="499" max="499" width="7.57421875" style="19" customWidth="1"/>
    <col min="500" max="501" width="9.00390625" style="19" customWidth="1"/>
    <col min="502" max="502" width="6.421875" style="19" customWidth="1"/>
    <col min="503" max="503" width="9.28125" style="19" customWidth="1"/>
    <col min="504" max="504" width="11.00390625" style="19" customWidth="1"/>
    <col min="505" max="505" width="9.8515625" style="19" customWidth="1"/>
    <col min="506" max="508" width="9.140625" style="19" hidden="1" customWidth="1"/>
    <col min="509" max="753" width="9.140625" style="19" customWidth="1"/>
    <col min="754" max="754" width="37.7109375" style="19" customWidth="1"/>
    <col min="755" max="755" width="7.57421875" style="19" customWidth="1"/>
    <col min="756" max="757" width="9.00390625" style="19" customWidth="1"/>
    <col min="758" max="758" width="6.421875" style="19" customWidth="1"/>
    <col min="759" max="759" width="9.28125" style="19" customWidth="1"/>
    <col min="760" max="760" width="11.00390625" style="19" customWidth="1"/>
    <col min="761" max="761" width="9.8515625" style="19" customWidth="1"/>
    <col min="762" max="764" width="9.140625" style="19" hidden="1" customWidth="1"/>
    <col min="765" max="1009" width="9.140625" style="19" customWidth="1"/>
    <col min="1010" max="1010" width="37.7109375" style="19" customWidth="1"/>
    <col min="1011" max="1011" width="7.57421875" style="19" customWidth="1"/>
    <col min="1012" max="1013" width="9.00390625" style="19" customWidth="1"/>
    <col min="1014" max="1014" width="6.421875" style="19" customWidth="1"/>
    <col min="1015" max="1015" width="9.28125" style="19" customWidth="1"/>
    <col min="1016" max="1016" width="11.00390625" style="19" customWidth="1"/>
    <col min="1017" max="1017" width="9.8515625" style="19" customWidth="1"/>
    <col min="1018" max="1020" width="9.140625" style="19" hidden="1" customWidth="1"/>
    <col min="1021" max="1265" width="9.140625" style="19" customWidth="1"/>
    <col min="1266" max="1266" width="37.7109375" style="19" customWidth="1"/>
    <col min="1267" max="1267" width="7.57421875" style="19" customWidth="1"/>
    <col min="1268" max="1269" width="9.00390625" style="19" customWidth="1"/>
    <col min="1270" max="1270" width="6.421875" style="19" customWidth="1"/>
    <col min="1271" max="1271" width="9.28125" style="19" customWidth="1"/>
    <col min="1272" max="1272" width="11.00390625" style="19" customWidth="1"/>
    <col min="1273" max="1273" width="9.8515625" style="19" customWidth="1"/>
    <col min="1274" max="1276" width="9.140625" style="19" hidden="1" customWidth="1"/>
    <col min="1277" max="1521" width="9.140625" style="19" customWidth="1"/>
    <col min="1522" max="1522" width="37.7109375" style="19" customWidth="1"/>
    <col min="1523" max="1523" width="7.57421875" style="19" customWidth="1"/>
    <col min="1524" max="1525" width="9.00390625" style="19" customWidth="1"/>
    <col min="1526" max="1526" width="6.421875" style="19" customWidth="1"/>
    <col min="1527" max="1527" width="9.28125" style="19" customWidth="1"/>
    <col min="1528" max="1528" width="11.00390625" style="19" customWidth="1"/>
    <col min="1529" max="1529" width="9.8515625" style="19" customWidth="1"/>
    <col min="1530" max="1532" width="9.140625" style="19" hidden="1" customWidth="1"/>
    <col min="1533" max="1777" width="9.140625" style="19" customWidth="1"/>
    <col min="1778" max="1778" width="37.7109375" style="19" customWidth="1"/>
    <col min="1779" max="1779" width="7.57421875" style="19" customWidth="1"/>
    <col min="1780" max="1781" width="9.00390625" style="19" customWidth="1"/>
    <col min="1782" max="1782" width="6.421875" style="19" customWidth="1"/>
    <col min="1783" max="1783" width="9.28125" style="19" customWidth="1"/>
    <col min="1784" max="1784" width="11.00390625" style="19" customWidth="1"/>
    <col min="1785" max="1785" width="9.8515625" style="19" customWidth="1"/>
    <col min="1786" max="1788" width="9.140625" style="19" hidden="1" customWidth="1"/>
    <col min="1789" max="2033" width="9.140625" style="19" customWidth="1"/>
    <col min="2034" max="2034" width="37.7109375" style="19" customWidth="1"/>
    <col min="2035" max="2035" width="7.57421875" style="19" customWidth="1"/>
    <col min="2036" max="2037" width="9.00390625" style="19" customWidth="1"/>
    <col min="2038" max="2038" width="6.421875" style="19" customWidth="1"/>
    <col min="2039" max="2039" width="9.28125" style="19" customWidth="1"/>
    <col min="2040" max="2040" width="11.00390625" style="19" customWidth="1"/>
    <col min="2041" max="2041" width="9.8515625" style="19" customWidth="1"/>
    <col min="2042" max="2044" width="9.140625" style="19" hidden="1" customWidth="1"/>
    <col min="2045" max="2289" width="9.140625" style="19" customWidth="1"/>
    <col min="2290" max="2290" width="37.7109375" style="19" customWidth="1"/>
    <col min="2291" max="2291" width="7.57421875" style="19" customWidth="1"/>
    <col min="2292" max="2293" width="9.00390625" style="19" customWidth="1"/>
    <col min="2294" max="2294" width="6.421875" style="19" customWidth="1"/>
    <col min="2295" max="2295" width="9.28125" style="19" customWidth="1"/>
    <col min="2296" max="2296" width="11.00390625" style="19" customWidth="1"/>
    <col min="2297" max="2297" width="9.8515625" style="19" customWidth="1"/>
    <col min="2298" max="2300" width="9.140625" style="19" hidden="1" customWidth="1"/>
    <col min="2301" max="2545" width="9.140625" style="19" customWidth="1"/>
    <col min="2546" max="2546" width="37.7109375" style="19" customWidth="1"/>
    <col min="2547" max="2547" width="7.57421875" style="19" customWidth="1"/>
    <col min="2548" max="2549" width="9.00390625" style="19" customWidth="1"/>
    <col min="2550" max="2550" width="6.421875" style="19" customWidth="1"/>
    <col min="2551" max="2551" width="9.28125" style="19" customWidth="1"/>
    <col min="2552" max="2552" width="11.00390625" style="19" customWidth="1"/>
    <col min="2553" max="2553" width="9.8515625" style="19" customWidth="1"/>
    <col min="2554" max="2556" width="9.140625" style="19" hidden="1" customWidth="1"/>
    <col min="2557" max="2801" width="9.140625" style="19" customWidth="1"/>
    <col min="2802" max="2802" width="37.7109375" style="19" customWidth="1"/>
    <col min="2803" max="2803" width="7.57421875" style="19" customWidth="1"/>
    <col min="2804" max="2805" width="9.00390625" style="19" customWidth="1"/>
    <col min="2806" max="2806" width="6.421875" style="19" customWidth="1"/>
    <col min="2807" max="2807" width="9.28125" style="19" customWidth="1"/>
    <col min="2808" max="2808" width="11.00390625" style="19" customWidth="1"/>
    <col min="2809" max="2809" width="9.8515625" style="19" customWidth="1"/>
    <col min="2810" max="2812" width="9.140625" style="19" hidden="1" customWidth="1"/>
    <col min="2813" max="3057" width="9.140625" style="19" customWidth="1"/>
    <col min="3058" max="3058" width="37.7109375" style="19" customWidth="1"/>
    <col min="3059" max="3059" width="7.57421875" style="19" customWidth="1"/>
    <col min="3060" max="3061" width="9.00390625" style="19" customWidth="1"/>
    <col min="3062" max="3062" width="6.421875" style="19" customWidth="1"/>
    <col min="3063" max="3063" width="9.28125" style="19" customWidth="1"/>
    <col min="3064" max="3064" width="11.00390625" style="19" customWidth="1"/>
    <col min="3065" max="3065" width="9.8515625" style="19" customWidth="1"/>
    <col min="3066" max="3068" width="9.140625" style="19" hidden="1" customWidth="1"/>
    <col min="3069" max="3313" width="9.140625" style="19" customWidth="1"/>
    <col min="3314" max="3314" width="37.7109375" style="19" customWidth="1"/>
    <col min="3315" max="3315" width="7.57421875" style="19" customWidth="1"/>
    <col min="3316" max="3317" width="9.00390625" style="19" customWidth="1"/>
    <col min="3318" max="3318" width="6.421875" style="19" customWidth="1"/>
    <col min="3319" max="3319" width="9.28125" style="19" customWidth="1"/>
    <col min="3320" max="3320" width="11.00390625" style="19" customWidth="1"/>
    <col min="3321" max="3321" width="9.8515625" style="19" customWidth="1"/>
    <col min="3322" max="3324" width="9.140625" style="19" hidden="1" customWidth="1"/>
    <col min="3325" max="3569" width="9.140625" style="19" customWidth="1"/>
    <col min="3570" max="3570" width="37.7109375" style="19" customWidth="1"/>
    <col min="3571" max="3571" width="7.57421875" style="19" customWidth="1"/>
    <col min="3572" max="3573" width="9.00390625" style="19" customWidth="1"/>
    <col min="3574" max="3574" width="6.421875" style="19" customWidth="1"/>
    <col min="3575" max="3575" width="9.28125" style="19" customWidth="1"/>
    <col min="3576" max="3576" width="11.00390625" style="19" customWidth="1"/>
    <col min="3577" max="3577" width="9.8515625" style="19" customWidth="1"/>
    <col min="3578" max="3580" width="9.140625" style="19" hidden="1" customWidth="1"/>
    <col min="3581" max="3825" width="9.140625" style="19" customWidth="1"/>
    <col min="3826" max="3826" width="37.7109375" style="19" customWidth="1"/>
    <col min="3827" max="3827" width="7.57421875" style="19" customWidth="1"/>
    <col min="3828" max="3829" width="9.00390625" style="19" customWidth="1"/>
    <col min="3830" max="3830" width="6.421875" style="19" customWidth="1"/>
    <col min="3831" max="3831" width="9.28125" style="19" customWidth="1"/>
    <col min="3832" max="3832" width="11.00390625" style="19" customWidth="1"/>
    <col min="3833" max="3833" width="9.8515625" style="19" customWidth="1"/>
    <col min="3834" max="3836" width="9.140625" style="19" hidden="1" customWidth="1"/>
    <col min="3837" max="4081" width="9.140625" style="19" customWidth="1"/>
    <col min="4082" max="4082" width="37.7109375" style="19" customWidth="1"/>
    <col min="4083" max="4083" width="7.57421875" style="19" customWidth="1"/>
    <col min="4084" max="4085" width="9.00390625" style="19" customWidth="1"/>
    <col min="4086" max="4086" width="6.421875" style="19" customWidth="1"/>
    <col min="4087" max="4087" width="9.28125" style="19" customWidth="1"/>
    <col min="4088" max="4088" width="11.00390625" style="19" customWidth="1"/>
    <col min="4089" max="4089" width="9.8515625" style="19" customWidth="1"/>
    <col min="4090" max="4092" width="9.140625" style="19" hidden="1" customWidth="1"/>
    <col min="4093" max="4337" width="9.140625" style="19" customWidth="1"/>
    <col min="4338" max="4338" width="37.7109375" style="19" customWidth="1"/>
    <col min="4339" max="4339" width="7.57421875" style="19" customWidth="1"/>
    <col min="4340" max="4341" width="9.00390625" style="19" customWidth="1"/>
    <col min="4342" max="4342" width="6.421875" style="19" customWidth="1"/>
    <col min="4343" max="4343" width="9.28125" style="19" customWidth="1"/>
    <col min="4344" max="4344" width="11.00390625" style="19" customWidth="1"/>
    <col min="4345" max="4345" width="9.8515625" style="19" customWidth="1"/>
    <col min="4346" max="4348" width="9.140625" style="19" hidden="1" customWidth="1"/>
    <col min="4349" max="4593" width="9.140625" style="19" customWidth="1"/>
    <col min="4594" max="4594" width="37.7109375" style="19" customWidth="1"/>
    <col min="4595" max="4595" width="7.57421875" style="19" customWidth="1"/>
    <col min="4596" max="4597" width="9.00390625" style="19" customWidth="1"/>
    <col min="4598" max="4598" width="6.421875" style="19" customWidth="1"/>
    <col min="4599" max="4599" width="9.28125" style="19" customWidth="1"/>
    <col min="4600" max="4600" width="11.00390625" style="19" customWidth="1"/>
    <col min="4601" max="4601" width="9.8515625" style="19" customWidth="1"/>
    <col min="4602" max="4604" width="9.140625" style="19" hidden="1" customWidth="1"/>
    <col min="4605" max="4849" width="9.140625" style="19" customWidth="1"/>
    <col min="4850" max="4850" width="37.7109375" style="19" customWidth="1"/>
    <col min="4851" max="4851" width="7.57421875" style="19" customWidth="1"/>
    <col min="4852" max="4853" width="9.00390625" style="19" customWidth="1"/>
    <col min="4854" max="4854" width="6.421875" style="19" customWidth="1"/>
    <col min="4855" max="4855" width="9.28125" style="19" customWidth="1"/>
    <col min="4856" max="4856" width="11.00390625" style="19" customWidth="1"/>
    <col min="4857" max="4857" width="9.8515625" style="19" customWidth="1"/>
    <col min="4858" max="4860" width="9.140625" style="19" hidden="1" customWidth="1"/>
    <col min="4861" max="5105" width="9.140625" style="19" customWidth="1"/>
    <col min="5106" max="5106" width="37.7109375" style="19" customWidth="1"/>
    <col min="5107" max="5107" width="7.57421875" style="19" customWidth="1"/>
    <col min="5108" max="5109" width="9.00390625" style="19" customWidth="1"/>
    <col min="5110" max="5110" width="6.421875" style="19" customWidth="1"/>
    <col min="5111" max="5111" width="9.28125" style="19" customWidth="1"/>
    <col min="5112" max="5112" width="11.00390625" style="19" customWidth="1"/>
    <col min="5113" max="5113" width="9.8515625" style="19" customWidth="1"/>
    <col min="5114" max="5116" width="9.140625" style="19" hidden="1" customWidth="1"/>
    <col min="5117" max="5361" width="9.140625" style="19" customWidth="1"/>
    <col min="5362" max="5362" width="37.7109375" style="19" customWidth="1"/>
    <col min="5363" max="5363" width="7.57421875" style="19" customWidth="1"/>
    <col min="5364" max="5365" width="9.00390625" style="19" customWidth="1"/>
    <col min="5366" max="5366" width="6.421875" style="19" customWidth="1"/>
    <col min="5367" max="5367" width="9.28125" style="19" customWidth="1"/>
    <col min="5368" max="5368" width="11.00390625" style="19" customWidth="1"/>
    <col min="5369" max="5369" width="9.8515625" style="19" customWidth="1"/>
    <col min="5370" max="5372" width="9.140625" style="19" hidden="1" customWidth="1"/>
    <col min="5373" max="5617" width="9.140625" style="19" customWidth="1"/>
    <col min="5618" max="5618" width="37.7109375" style="19" customWidth="1"/>
    <col min="5619" max="5619" width="7.57421875" style="19" customWidth="1"/>
    <col min="5620" max="5621" width="9.00390625" style="19" customWidth="1"/>
    <col min="5622" max="5622" width="6.421875" style="19" customWidth="1"/>
    <col min="5623" max="5623" width="9.28125" style="19" customWidth="1"/>
    <col min="5624" max="5624" width="11.00390625" style="19" customWidth="1"/>
    <col min="5625" max="5625" width="9.8515625" style="19" customWidth="1"/>
    <col min="5626" max="5628" width="9.140625" style="19" hidden="1" customWidth="1"/>
    <col min="5629" max="5873" width="9.140625" style="19" customWidth="1"/>
    <col min="5874" max="5874" width="37.7109375" style="19" customWidth="1"/>
    <col min="5875" max="5875" width="7.57421875" style="19" customWidth="1"/>
    <col min="5876" max="5877" width="9.00390625" style="19" customWidth="1"/>
    <col min="5878" max="5878" width="6.421875" style="19" customWidth="1"/>
    <col min="5879" max="5879" width="9.28125" style="19" customWidth="1"/>
    <col min="5880" max="5880" width="11.00390625" style="19" customWidth="1"/>
    <col min="5881" max="5881" width="9.8515625" style="19" customWidth="1"/>
    <col min="5882" max="5884" width="9.140625" style="19" hidden="1" customWidth="1"/>
    <col min="5885" max="6129" width="9.140625" style="19" customWidth="1"/>
    <col min="6130" max="6130" width="37.7109375" style="19" customWidth="1"/>
    <col min="6131" max="6131" width="7.57421875" style="19" customWidth="1"/>
    <col min="6132" max="6133" width="9.00390625" style="19" customWidth="1"/>
    <col min="6134" max="6134" width="6.421875" style="19" customWidth="1"/>
    <col min="6135" max="6135" width="9.28125" style="19" customWidth="1"/>
    <col min="6136" max="6136" width="11.00390625" style="19" customWidth="1"/>
    <col min="6137" max="6137" width="9.8515625" style="19" customWidth="1"/>
    <col min="6138" max="6140" width="9.140625" style="19" hidden="1" customWidth="1"/>
    <col min="6141" max="6385" width="9.140625" style="19" customWidth="1"/>
    <col min="6386" max="6386" width="37.7109375" style="19" customWidth="1"/>
    <col min="6387" max="6387" width="7.57421875" style="19" customWidth="1"/>
    <col min="6388" max="6389" width="9.00390625" style="19" customWidth="1"/>
    <col min="6390" max="6390" width="6.421875" style="19" customWidth="1"/>
    <col min="6391" max="6391" width="9.28125" style="19" customWidth="1"/>
    <col min="6392" max="6392" width="11.00390625" style="19" customWidth="1"/>
    <col min="6393" max="6393" width="9.8515625" style="19" customWidth="1"/>
    <col min="6394" max="6396" width="9.140625" style="19" hidden="1" customWidth="1"/>
    <col min="6397" max="6641" width="9.140625" style="19" customWidth="1"/>
    <col min="6642" max="6642" width="37.7109375" style="19" customWidth="1"/>
    <col min="6643" max="6643" width="7.57421875" style="19" customWidth="1"/>
    <col min="6644" max="6645" width="9.00390625" style="19" customWidth="1"/>
    <col min="6646" max="6646" width="6.421875" style="19" customWidth="1"/>
    <col min="6647" max="6647" width="9.28125" style="19" customWidth="1"/>
    <col min="6648" max="6648" width="11.00390625" style="19" customWidth="1"/>
    <col min="6649" max="6649" width="9.8515625" style="19" customWidth="1"/>
    <col min="6650" max="6652" width="9.140625" style="19" hidden="1" customWidth="1"/>
    <col min="6653" max="6897" width="9.140625" style="19" customWidth="1"/>
    <col min="6898" max="6898" width="37.7109375" style="19" customWidth="1"/>
    <col min="6899" max="6899" width="7.57421875" style="19" customWidth="1"/>
    <col min="6900" max="6901" width="9.00390625" style="19" customWidth="1"/>
    <col min="6902" max="6902" width="6.421875" style="19" customWidth="1"/>
    <col min="6903" max="6903" width="9.28125" style="19" customWidth="1"/>
    <col min="6904" max="6904" width="11.00390625" style="19" customWidth="1"/>
    <col min="6905" max="6905" width="9.8515625" style="19" customWidth="1"/>
    <col min="6906" max="6908" width="9.140625" style="19" hidden="1" customWidth="1"/>
    <col min="6909" max="7153" width="9.140625" style="19" customWidth="1"/>
    <col min="7154" max="7154" width="37.7109375" style="19" customWidth="1"/>
    <col min="7155" max="7155" width="7.57421875" style="19" customWidth="1"/>
    <col min="7156" max="7157" width="9.00390625" style="19" customWidth="1"/>
    <col min="7158" max="7158" width="6.421875" style="19" customWidth="1"/>
    <col min="7159" max="7159" width="9.28125" style="19" customWidth="1"/>
    <col min="7160" max="7160" width="11.00390625" style="19" customWidth="1"/>
    <col min="7161" max="7161" width="9.8515625" style="19" customWidth="1"/>
    <col min="7162" max="7164" width="9.140625" style="19" hidden="1" customWidth="1"/>
    <col min="7165" max="7409" width="9.140625" style="19" customWidth="1"/>
    <col min="7410" max="7410" width="37.7109375" style="19" customWidth="1"/>
    <col min="7411" max="7411" width="7.57421875" style="19" customWidth="1"/>
    <col min="7412" max="7413" width="9.00390625" style="19" customWidth="1"/>
    <col min="7414" max="7414" width="6.421875" style="19" customWidth="1"/>
    <col min="7415" max="7415" width="9.28125" style="19" customWidth="1"/>
    <col min="7416" max="7416" width="11.00390625" style="19" customWidth="1"/>
    <col min="7417" max="7417" width="9.8515625" style="19" customWidth="1"/>
    <col min="7418" max="7420" width="9.140625" style="19" hidden="1" customWidth="1"/>
    <col min="7421" max="7665" width="9.140625" style="19" customWidth="1"/>
    <col min="7666" max="7666" width="37.7109375" style="19" customWidth="1"/>
    <col min="7667" max="7667" width="7.57421875" style="19" customWidth="1"/>
    <col min="7668" max="7669" width="9.00390625" style="19" customWidth="1"/>
    <col min="7670" max="7670" width="6.421875" style="19" customWidth="1"/>
    <col min="7671" max="7671" width="9.28125" style="19" customWidth="1"/>
    <col min="7672" max="7672" width="11.00390625" style="19" customWidth="1"/>
    <col min="7673" max="7673" width="9.8515625" style="19" customWidth="1"/>
    <col min="7674" max="7676" width="9.140625" style="19" hidden="1" customWidth="1"/>
    <col min="7677" max="7921" width="9.140625" style="19" customWidth="1"/>
    <col min="7922" max="7922" width="37.7109375" style="19" customWidth="1"/>
    <col min="7923" max="7923" width="7.57421875" style="19" customWidth="1"/>
    <col min="7924" max="7925" width="9.00390625" style="19" customWidth="1"/>
    <col min="7926" max="7926" width="6.421875" style="19" customWidth="1"/>
    <col min="7927" max="7927" width="9.28125" style="19" customWidth="1"/>
    <col min="7928" max="7928" width="11.00390625" style="19" customWidth="1"/>
    <col min="7929" max="7929" width="9.8515625" style="19" customWidth="1"/>
    <col min="7930" max="7932" width="9.140625" style="19" hidden="1" customWidth="1"/>
    <col min="7933" max="8177" width="9.140625" style="19" customWidth="1"/>
    <col min="8178" max="8178" width="37.7109375" style="19" customWidth="1"/>
    <col min="8179" max="8179" width="7.57421875" style="19" customWidth="1"/>
    <col min="8180" max="8181" width="9.00390625" style="19" customWidth="1"/>
    <col min="8182" max="8182" width="6.421875" style="19" customWidth="1"/>
    <col min="8183" max="8183" width="9.28125" style="19" customWidth="1"/>
    <col min="8184" max="8184" width="11.00390625" style="19" customWidth="1"/>
    <col min="8185" max="8185" width="9.8515625" style="19" customWidth="1"/>
    <col min="8186" max="8188" width="9.140625" style="19" hidden="1" customWidth="1"/>
    <col min="8189" max="8433" width="9.140625" style="19" customWidth="1"/>
    <col min="8434" max="8434" width="37.7109375" style="19" customWidth="1"/>
    <col min="8435" max="8435" width="7.57421875" style="19" customWidth="1"/>
    <col min="8436" max="8437" width="9.00390625" style="19" customWidth="1"/>
    <col min="8438" max="8438" width="6.421875" style="19" customWidth="1"/>
    <col min="8439" max="8439" width="9.28125" style="19" customWidth="1"/>
    <col min="8440" max="8440" width="11.00390625" style="19" customWidth="1"/>
    <col min="8441" max="8441" width="9.8515625" style="19" customWidth="1"/>
    <col min="8442" max="8444" width="9.140625" style="19" hidden="1" customWidth="1"/>
    <col min="8445" max="8689" width="9.140625" style="19" customWidth="1"/>
    <col min="8690" max="8690" width="37.7109375" style="19" customWidth="1"/>
    <col min="8691" max="8691" width="7.57421875" style="19" customWidth="1"/>
    <col min="8692" max="8693" width="9.00390625" style="19" customWidth="1"/>
    <col min="8694" max="8694" width="6.421875" style="19" customWidth="1"/>
    <col min="8695" max="8695" width="9.28125" style="19" customWidth="1"/>
    <col min="8696" max="8696" width="11.00390625" style="19" customWidth="1"/>
    <col min="8697" max="8697" width="9.8515625" style="19" customWidth="1"/>
    <col min="8698" max="8700" width="9.140625" style="19" hidden="1" customWidth="1"/>
    <col min="8701" max="8945" width="9.140625" style="19" customWidth="1"/>
    <col min="8946" max="8946" width="37.7109375" style="19" customWidth="1"/>
    <col min="8947" max="8947" width="7.57421875" style="19" customWidth="1"/>
    <col min="8948" max="8949" width="9.00390625" style="19" customWidth="1"/>
    <col min="8950" max="8950" width="6.421875" style="19" customWidth="1"/>
    <col min="8951" max="8951" width="9.28125" style="19" customWidth="1"/>
    <col min="8952" max="8952" width="11.00390625" style="19" customWidth="1"/>
    <col min="8953" max="8953" width="9.8515625" style="19" customWidth="1"/>
    <col min="8954" max="8956" width="9.140625" style="19" hidden="1" customWidth="1"/>
    <col min="8957" max="9201" width="9.140625" style="19" customWidth="1"/>
    <col min="9202" max="9202" width="37.7109375" style="19" customWidth="1"/>
    <col min="9203" max="9203" width="7.57421875" style="19" customWidth="1"/>
    <col min="9204" max="9205" width="9.00390625" style="19" customWidth="1"/>
    <col min="9206" max="9206" width="6.421875" style="19" customWidth="1"/>
    <col min="9207" max="9207" width="9.28125" style="19" customWidth="1"/>
    <col min="9208" max="9208" width="11.00390625" style="19" customWidth="1"/>
    <col min="9209" max="9209" width="9.8515625" style="19" customWidth="1"/>
    <col min="9210" max="9212" width="9.140625" style="19" hidden="1" customWidth="1"/>
    <col min="9213" max="9457" width="9.140625" style="19" customWidth="1"/>
    <col min="9458" max="9458" width="37.7109375" style="19" customWidth="1"/>
    <col min="9459" max="9459" width="7.57421875" style="19" customWidth="1"/>
    <col min="9460" max="9461" width="9.00390625" style="19" customWidth="1"/>
    <col min="9462" max="9462" width="6.421875" style="19" customWidth="1"/>
    <col min="9463" max="9463" width="9.28125" style="19" customWidth="1"/>
    <col min="9464" max="9464" width="11.00390625" style="19" customWidth="1"/>
    <col min="9465" max="9465" width="9.8515625" style="19" customWidth="1"/>
    <col min="9466" max="9468" width="9.140625" style="19" hidden="1" customWidth="1"/>
    <col min="9469" max="9713" width="9.140625" style="19" customWidth="1"/>
    <col min="9714" max="9714" width="37.7109375" style="19" customWidth="1"/>
    <col min="9715" max="9715" width="7.57421875" style="19" customWidth="1"/>
    <col min="9716" max="9717" width="9.00390625" style="19" customWidth="1"/>
    <col min="9718" max="9718" width="6.421875" style="19" customWidth="1"/>
    <col min="9719" max="9719" width="9.28125" style="19" customWidth="1"/>
    <col min="9720" max="9720" width="11.00390625" style="19" customWidth="1"/>
    <col min="9721" max="9721" width="9.8515625" style="19" customWidth="1"/>
    <col min="9722" max="9724" width="9.140625" style="19" hidden="1" customWidth="1"/>
    <col min="9725" max="9969" width="9.140625" style="19" customWidth="1"/>
    <col min="9970" max="9970" width="37.7109375" style="19" customWidth="1"/>
    <col min="9971" max="9971" width="7.57421875" style="19" customWidth="1"/>
    <col min="9972" max="9973" width="9.00390625" style="19" customWidth="1"/>
    <col min="9974" max="9974" width="6.421875" style="19" customWidth="1"/>
    <col min="9975" max="9975" width="9.28125" style="19" customWidth="1"/>
    <col min="9976" max="9976" width="11.00390625" style="19" customWidth="1"/>
    <col min="9977" max="9977" width="9.8515625" style="19" customWidth="1"/>
    <col min="9978" max="9980" width="9.140625" style="19" hidden="1" customWidth="1"/>
    <col min="9981" max="10225" width="9.140625" style="19" customWidth="1"/>
    <col min="10226" max="10226" width="37.7109375" style="19" customWidth="1"/>
    <col min="10227" max="10227" width="7.57421875" style="19" customWidth="1"/>
    <col min="10228" max="10229" width="9.00390625" style="19" customWidth="1"/>
    <col min="10230" max="10230" width="6.421875" style="19" customWidth="1"/>
    <col min="10231" max="10231" width="9.28125" style="19" customWidth="1"/>
    <col min="10232" max="10232" width="11.00390625" style="19" customWidth="1"/>
    <col min="10233" max="10233" width="9.8515625" style="19" customWidth="1"/>
    <col min="10234" max="10236" width="9.140625" style="19" hidden="1" customWidth="1"/>
    <col min="10237" max="10481" width="9.140625" style="19" customWidth="1"/>
    <col min="10482" max="10482" width="37.7109375" style="19" customWidth="1"/>
    <col min="10483" max="10483" width="7.57421875" style="19" customWidth="1"/>
    <col min="10484" max="10485" width="9.00390625" style="19" customWidth="1"/>
    <col min="10486" max="10486" width="6.421875" style="19" customWidth="1"/>
    <col min="10487" max="10487" width="9.28125" style="19" customWidth="1"/>
    <col min="10488" max="10488" width="11.00390625" style="19" customWidth="1"/>
    <col min="10489" max="10489" width="9.8515625" style="19" customWidth="1"/>
    <col min="10490" max="10492" width="9.140625" style="19" hidden="1" customWidth="1"/>
    <col min="10493" max="10737" width="9.140625" style="19" customWidth="1"/>
    <col min="10738" max="10738" width="37.7109375" style="19" customWidth="1"/>
    <col min="10739" max="10739" width="7.57421875" style="19" customWidth="1"/>
    <col min="10740" max="10741" width="9.00390625" style="19" customWidth="1"/>
    <col min="10742" max="10742" width="6.421875" style="19" customWidth="1"/>
    <col min="10743" max="10743" width="9.28125" style="19" customWidth="1"/>
    <col min="10744" max="10744" width="11.00390625" style="19" customWidth="1"/>
    <col min="10745" max="10745" width="9.8515625" style="19" customWidth="1"/>
    <col min="10746" max="10748" width="9.140625" style="19" hidden="1" customWidth="1"/>
    <col min="10749" max="10993" width="9.140625" style="19" customWidth="1"/>
    <col min="10994" max="10994" width="37.7109375" style="19" customWidth="1"/>
    <col min="10995" max="10995" width="7.57421875" style="19" customWidth="1"/>
    <col min="10996" max="10997" width="9.00390625" style="19" customWidth="1"/>
    <col min="10998" max="10998" width="6.421875" style="19" customWidth="1"/>
    <col min="10999" max="10999" width="9.28125" style="19" customWidth="1"/>
    <col min="11000" max="11000" width="11.00390625" style="19" customWidth="1"/>
    <col min="11001" max="11001" width="9.8515625" style="19" customWidth="1"/>
    <col min="11002" max="11004" width="9.140625" style="19" hidden="1" customWidth="1"/>
    <col min="11005" max="11249" width="9.140625" style="19" customWidth="1"/>
    <col min="11250" max="11250" width="37.7109375" style="19" customWidth="1"/>
    <col min="11251" max="11251" width="7.57421875" style="19" customWidth="1"/>
    <col min="11252" max="11253" width="9.00390625" style="19" customWidth="1"/>
    <col min="11254" max="11254" width="6.421875" style="19" customWidth="1"/>
    <col min="11255" max="11255" width="9.28125" style="19" customWidth="1"/>
    <col min="11256" max="11256" width="11.00390625" style="19" customWidth="1"/>
    <col min="11257" max="11257" width="9.8515625" style="19" customWidth="1"/>
    <col min="11258" max="11260" width="9.140625" style="19" hidden="1" customWidth="1"/>
    <col min="11261" max="11505" width="9.140625" style="19" customWidth="1"/>
    <col min="11506" max="11506" width="37.7109375" style="19" customWidth="1"/>
    <col min="11507" max="11507" width="7.57421875" style="19" customWidth="1"/>
    <col min="11508" max="11509" width="9.00390625" style="19" customWidth="1"/>
    <col min="11510" max="11510" width="6.421875" style="19" customWidth="1"/>
    <col min="11511" max="11511" width="9.28125" style="19" customWidth="1"/>
    <col min="11512" max="11512" width="11.00390625" style="19" customWidth="1"/>
    <col min="11513" max="11513" width="9.8515625" style="19" customWidth="1"/>
    <col min="11514" max="11516" width="9.140625" style="19" hidden="1" customWidth="1"/>
    <col min="11517" max="11761" width="9.140625" style="19" customWidth="1"/>
    <col min="11762" max="11762" width="37.7109375" style="19" customWidth="1"/>
    <col min="11763" max="11763" width="7.57421875" style="19" customWidth="1"/>
    <col min="11764" max="11765" width="9.00390625" style="19" customWidth="1"/>
    <col min="11766" max="11766" width="6.421875" style="19" customWidth="1"/>
    <col min="11767" max="11767" width="9.28125" style="19" customWidth="1"/>
    <col min="11768" max="11768" width="11.00390625" style="19" customWidth="1"/>
    <col min="11769" max="11769" width="9.8515625" style="19" customWidth="1"/>
    <col min="11770" max="11772" width="9.140625" style="19" hidden="1" customWidth="1"/>
    <col min="11773" max="12017" width="9.140625" style="19" customWidth="1"/>
    <col min="12018" max="12018" width="37.7109375" style="19" customWidth="1"/>
    <col min="12019" max="12019" width="7.57421875" style="19" customWidth="1"/>
    <col min="12020" max="12021" width="9.00390625" style="19" customWidth="1"/>
    <col min="12022" max="12022" width="6.421875" style="19" customWidth="1"/>
    <col min="12023" max="12023" width="9.28125" style="19" customWidth="1"/>
    <col min="12024" max="12024" width="11.00390625" style="19" customWidth="1"/>
    <col min="12025" max="12025" width="9.8515625" style="19" customWidth="1"/>
    <col min="12026" max="12028" width="9.140625" style="19" hidden="1" customWidth="1"/>
    <col min="12029" max="12273" width="9.140625" style="19" customWidth="1"/>
    <col min="12274" max="12274" width="37.7109375" style="19" customWidth="1"/>
    <col min="12275" max="12275" width="7.57421875" style="19" customWidth="1"/>
    <col min="12276" max="12277" width="9.00390625" style="19" customWidth="1"/>
    <col min="12278" max="12278" width="6.421875" style="19" customWidth="1"/>
    <col min="12279" max="12279" width="9.28125" style="19" customWidth="1"/>
    <col min="12280" max="12280" width="11.00390625" style="19" customWidth="1"/>
    <col min="12281" max="12281" width="9.8515625" style="19" customWidth="1"/>
    <col min="12282" max="12284" width="9.140625" style="19" hidden="1" customWidth="1"/>
    <col min="12285" max="12529" width="9.140625" style="19" customWidth="1"/>
    <col min="12530" max="12530" width="37.7109375" style="19" customWidth="1"/>
    <col min="12531" max="12531" width="7.57421875" style="19" customWidth="1"/>
    <col min="12532" max="12533" width="9.00390625" style="19" customWidth="1"/>
    <col min="12534" max="12534" width="6.421875" style="19" customWidth="1"/>
    <col min="12535" max="12535" width="9.28125" style="19" customWidth="1"/>
    <col min="12536" max="12536" width="11.00390625" style="19" customWidth="1"/>
    <col min="12537" max="12537" width="9.8515625" style="19" customWidth="1"/>
    <col min="12538" max="12540" width="9.140625" style="19" hidden="1" customWidth="1"/>
    <col min="12541" max="12785" width="9.140625" style="19" customWidth="1"/>
    <col min="12786" max="12786" width="37.7109375" style="19" customWidth="1"/>
    <col min="12787" max="12787" width="7.57421875" style="19" customWidth="1"/>
    <col min="12788" max="12789" width="9.00390625" style="19" customWidth="1"/>
    <col min="12790" max="12790" width="6.421875" style="19" customWidth="1"/>
    <col min="12791" max="12791" width="9.28125" style="19" customWidth="1"/>
    <col min="12792" max="12792" width="11.00390625" style="19" customWidth="1"/>
    <col min="12793" max="12793" width="9.8515625" style="19" customWidth="1"/>
    <col min="12794" max="12796" width="9.140625" style="19" hidden="1" customWidth="1"/>
    <col min="12797" max="13041" width="9.140625" style="19" customWidth="1"/>
    <col min="13042" max="13042" width="37.7109375" style="19" customWidth="1"/>
    <col min="13043" max="13043" width="7.57421875" style="19" customWidth="1"/>
    <col min="13044" max="13045" width="9.00390625" style="19" customWidth="1"/>
    <col min="13046" max="13046" width="6.421875" style="19" customWidth="1"/>
    <col min="13047" max="13047" width="9.28125" style="19" customWidth="1"/>
    <col min="13048" max="13048" width="11.00390625" style="19" customWidth="1"/>
    <col min="13049" max="13049" width="9.8515625" style="19" customWidth="1"/>
    <col min="13050" max="13052" width="9.140625" style="19" hidden="1" customWidth="1"/>
    <col min="13053" max="13297" width="9.140625" style="19" customWidth="1"/>
    <col min="13298" max="13298" width="37.7109375" style="19" customWidth="1"/>
    <col min="13299" max="13299" width="7.57421875" style="19" customWidth="1"/>
    <col min="13300" max="13301" width="9.00390625" style="19" customWidth="1"/>
    <col min="13302" max="13302" width="6.421875" style="19" customWidth="1"/>
    <col min="13303" max="13303" width="9.28125" style="19" customWidth="1"/>
    <col min="13304" max="13304" width="11.00390625" style="19" customWidth="1"/>
    <col min="13305" max="13305" width="9.8515625" style="19" customWidth="1"/>
    <col min="13306" max="13308" width="9.140625" style="19" hidden="1" customWidth="1"/>
    <col min="13309" max="13553" width="9.140625" style="19" customWidth="1"/>
    <col min="13554" max="13554" width="37.7109375" style="19" customWidth="1"/>
    <col min="13555" max="13555" width="7.57421875" style="19" customWidth="1"/>
    <col min="13556" max="13557" width="9.00390625" style="19" customWidth="1"/>
    <col min="13558" max="13558" width="6.421875" style="19" customWidth="1"/>
    <col min="13559" max="13559" width="9.28125" style="19" customWidth="1"/>
    <col min="13560" max="13560" width="11.00390625" style="19" customWidth="1"/>
    <col min="13561" max="13561" width="9.8515625" style="19" customWidth="1"/>
    <col min="13562" max="13564" width="9.140625" style="19" hidden="1" customWidth="1"/>
    <col min="13565" max="13809" width="9.140625" style="19" customWidth="1"/>
    <col min="13810" max="13810" width="37.7109375" style="19" customWidth="1"/>
    <col min="13811" max="13811" width="7.57421875" style="19" customWidth="1"/>
    <col min="13812" max="13813" width="9.00390625" style="19" customWidth="1"/>
    <col min="13814" max="13814" width="6.421875" style="19" customWidth="1"/>
    <col min="13815" max="13815" width="9.28125" style="19" customWidth="1"/>
    <col min="13816" max="13816" width="11.00390625" style="19" customWidth="1"/>
    <col min="13817" max="13817" width="9.8515625" style="19" customWidth="1"/>
    <col min="13818" max="13820" width="9.140625" style="19" hidden="1" customWidth="1"/>
    <col min="13821" max="14065" width="9.140625" style="19" customWidth="1"/>
    <col min="14066" max="14066" width="37.7109375" style="19" customWidth="1"/>
    <col min="14067" max="14067" width="7.57421875" style="19" customWidth="1"/>
    <col min="14068" max="14069" width="9.00390625" style="19" customWidth="1"/>
    <col min="14070" max="14070" width="6.421875" style="19" customWidth="1"/>
    <col min="14071" max="14071" width="9.28125" style="19" customWidth="1"/>
    <col min="14072" max="14072" width="11.00390625" style="19" customWidth="1"/>
    <col min="14073" max="14073" width="9.8515625" style="19" customWidth="1"/>
    <col min="14074" max="14076" width="9.140625" style="19" hidden="1" customWidth="1"/>
    <col min="14077" max="14321" width="9.140625" style="19" customWidth="1"/>
    <col min="14322" max="14322" width="37.7109375" style="19" customWidth="1"/>
    <col min="14323" max="14323" width="7.57421875" style="19" customWidth="1"/>
    <col min="14324" max="14325" width="9.00390625" style="19" customWidth="1"/>
    <col min="14326" max="14326" width="6.421875" style="19" customWidth="1"/>
    <col min="14327" max="14327" width="9.28125" style="19" customWidth="1"/>
    <col min="14328" max="14328" width="11.00390625" style="19" customWidth="1"/>
    <col min="14329" max="14329" width="9.8515625" style="19" customWidth="1"/>
    <col min="14330" max="14332" width="9.140625" style="19" hidden="1" customWidth="1"/>
    <col min="14333" max="14577" width="9.140625" style="19" customWidth="1"/>
    <col min="14578" max="14578" width="37.7109375" style="19" customWidth="1"/>
    <col min="14579" max="14579" width="7.57421875" style="19" customWidth="1"/>
    <col min="14580" max="14581" width="9.00390625" style="19" customWidth="1"/>
    <col min="14582" max="14582" width="6.421875" style="19" customWidth="1"/>
    <col min="14583" max="14583" width="9.28125" style="19" customWidth="1"/>
    <col min="14584" max="14584" width="11.00390625" style="19" customWidth="1"/>
    <col min="14585" max="14585" width="9.8515625" style="19" customWidth="1"/>
    <col min="14586" max="14588" width="9.140625" style="19" hidden="1" customWidth="1"/>
    <col min="14589" max="14833" width="9.140625" style="19" customWidth="1"/>
    <col min="14834" max="14834" width="37.7109375" style="19" customWidth="1"/>
    <col min="14835" max="14835" width="7.57421875" style="19" customWidth="1"/>
    <col min="14836" max="14837" width="9.00390625" style="19" customWidth="1"/>
    <col min="14838" max="14838" width="6.421875" style="19" customWidth="1"/>
    <col min="14839" max="14839" width="9.28125" style="19" customWidth="1"/>
    <col min="14840" max="14840" width="11.00390625" style="19" customWidth="1"/>
    <col min="14841" max="14841" width="9.8515625" style="19" customWidth="1"/>
    <col min="14842" max="14844" width="9.140625" style="19" hidden="1" customWidth="1"/>
    <col min="14845" max="15089" width="9.140625" style="19" customWidth="1"/>
    <col min="15090" max="15090" width="37.7109375" style="19" customWidth="1"/>
    <col min="15091" max="15091" width="7.57421875" style="19" customWidth="1"/>
    <col min="15092" max="15093" width="9.00390625" style="19" customWidth="1"/>
    <col min="15094" max="15094" width="6.421875" style="19" customWidth="1"/>
    <col min="15095" max="15095" width="9.28125" style="19" customWidth="1"/>
    <col min="15096" max="15096" width="11.00390625" style="19" customWidth="1"/>
    <col min="15097" max="15097" width="9.8515625" style="19" customWidth="1"/>
    <col min="15098" max="15100" width="9.140625" style="19" hidden="1" customWidth="1"/>
    <col min="15101" max="15345" width="9.140625" style="19" customWidth="1"/>
    <col min="15346" max="15346" width="37.7109375" style="19" customWidth="1"/>
    <col min="15347" max="15347" width="7.57421875" style="19" customWidth="1"/>
    <col min="15348" max="15349" width="9.00390625" style="19" customWidth="1"/>
    <col min="15350" max="15350" width="6.421875" style="19" customWidth="1"/>
    <col min="15351" max="15351" width="9.28125" style="19" customWidth="1"/>
    <col min="15352" max="15352" width="11.00390625" style="19" customWidth="1"/>
    <col min="15353" max="15353" width="9.8515625" style="19" customWidth="1"/>
    <col min="15354" max="15356" width="9.140625" style="19" hidden="1" customWidth="1"/>
    <col min="15357" max="15601" width="9.140625" style="19" customWidth="1"/>
    <col min="15602" max="15602" width="37.7109375" style="19" customWidth="1"/>
    <col min="15603" max="15603" width="7.57421875" style="19" customWidth="1"/>
    <col min="15604" max="15605" width="9.00390625" style="19" customWidth="1"/>
    <col min="15606" max="15606" width="6.421875" style="19" customWidth="1"/>
    <col min="15607" max="15607" width="9.28125" style="19" customWidth="1"/>
    <col min="15608" max="15608" width="11.00390625" style="19" customWidth="1"/>
    <col min="15609" max="15609" width="9.8515625" style="19" customWidth="1"/>
    <col min="15610" max="15612" width="9.140625" style="19" hidden="1" customWidth="1"/>
    <col min="15613" max="15857" width="9.140625" style="19" customWidth="1"/>
    <col min="15858" max="15858" width="37.7109375" style="19" customWidth="1"/>
    <col min="15859" max="15859" width="7.57421875" style="19" customWidth="1"/>
    <col min="15860" max="15861" width="9.00390625" style="19" customWidth="1"/>
    <col min="15862" max="15862" width="6.421875" style="19" customWidth="1"/>
    <col min="15863" max="15863" width="9.28125" style="19" customWidth="1"/>
    <col min="15864" max="15864" width="11.00390625" style="19" customWidth="1"/>
    <col min="15865" max="15865" width="9.8515625" style="19" customWidth="1"/>
    <col min="15866" max="15868" width="9.140625" style="19" hidden="1" customWidth="1"/>
    <col min="15869" max="16113" width="9.140625" style="19" customWidth="1"/>
    <col min="16114" max="16114" width="37.7109375" style="19" customWidth="1"/>
    <col min="16115" max="16115" width="7.57421875" style="19" customWidth="1"/>
    <col min="16116" max="16117" width="9.00390625" style="19" customWidth="1"/>
    <col min="16118" max="16118" width="6.421875" style="19" customWidth="1"/>
    <col min="16119" max="16119" width="9.28125" style="19" customWidth="1"/>
    <col min="16120" max="16120" width="11.00390625" style="19" customWidth="1"/>
    <col min="16121" max="16121" width="9.8515625" style="19" customWidth="1"/>
    <col min="16122" max="16124" width="9.140625" style="19" hidden="1" customWidth="1"/>
    <col min="16125" max="16131" width="9.140625" style="19" customWidth="1"/>
    <col min="16132" max="16384" width="9.140625" style="19" customWidth="1"/>
  </cols>
  <sheetData>
    <row r="3" ht="15">
      <c r="C3" s="19" t="s">
        <v>327</v>
      </c>
    </row>
    <row r="4" ht="15">
      <c r="C4" s="19" t="s">
        <v>324</v>
      </c>
    </row>
    <row r="5" ht="15">
      <c r="C5" s="19" t="s">
        <v>325</v>
      </c>
    </row>
    <row r="6" ht="12.75" customHeight="1">
      <c r="C6" s="19" t="s">
        <v>270</v>
      </c>
    </row>
    <row r="7" spans="1:4" ht="41.25" customHeight="1">
      <c r="A7" s="117" t="s">
        <v>322</v>
      </c>
      <c r="B7" s="117"/>
      <c r="C7" s="117"/>
      <c r="D7" s="117"/>
    </row>
    <row r="8" ht="15">
      <c r="B8" s="21"/>
    </row>
    <row r="10" spans="1:4" ht="24">
      <c r="A10" s="24" t="s">
        <v>218</v>
      </c>
      <c r="B10" s="24" t="s">
        <v>219</v>
      </c>
      <c r="C10" s="24" t="s">
        <v>272</v>
      </c>
      <c r="D10" s="24" t="s">
        <v>310</v>
      </c>
    </row>
    <row r="11" spans="1:4" ht="15">
      <c r="A11" s="23">
        <v>1</v>
      </c>
      <c r="B11" s="23">
        <v>2</v>
      </c>
      <c r="C11" s="23">
        <v>3</v>
      </c>
      <c r="D11" s="23">
        <v>3</v>
      </c>
    </row>
    <row r="12" spans="1:2" ht="36">
      <c r="A12" s="18"/>
      <c r="B12" s="50" t="s">
        <v>107</v>
      </c>
    </row>
    <row r="13" spans="1:4" ht="15">
      <c r="A13" s="20"/>
      <c r="B13" s="40" t="s">
        <v>4</v>
      </c>
      <c r="C13" s="26">
        <f>C14+C20+C22+C25+C28+C32+C34+C36+C38</f>
        <v>89351767</v>
      </c>
      <c r="D13" s="26">
        <f>D14+D20+D22+D25+D28+D32+D34+D36+D38</f>
        <v>87462721</v>
      </c>
    </row>
    <row r="14" spans="1:4" ht="15">
      <c r="A14" s="65" t="s">
        <v>220</v>
      </c>
      <c r="B14" s="66" t="s">
        <v>5</v>
      </c>
      <c r="C14" s="26">
        <f>C15+C16+C17+C18+C19</f>
        <v>21012203</v>
      </c>
      <c r="D14" s="26">
        <f>D15+D16+D17+D18+D19</f>
        <v>22015157</v>
      </c>
    </row>
    <row r="15" spans="1:4" s="21" customFormat="1" ht="36">
      <c r="A15" s="67" t="s">
        <v>8</v>
      </c>
      <c r="B15" s="68" t="s">
        <v>51</v>
      </c>
      <c r="C15" s="28">
        <f>'приложение 5'!F14</f>
        <v>1931004</v>
      </c>
      <c r="D15" s="28">
        <f>'приложение 5'!G14</f>
        <v>1931004</v>
      </c>
    </row>
    <row r="16" spans="1:4" ht="36">
      <c r="A16" s="69" t="s">
        <v>11</v>
      </c>
      <c r="B16" s="68" t="s">
        <v>10</v>
      </c>
      <c r="C16" s="28">
        <f>'приложение 5'!F19</f>
        <v>9969876</v>
      </c>
      <c r="D16" s="28">
        <f>'приложение 5'!G19</f>
        <v>9999876</v>
      </c>
    </row>
    <row r="17" spans="1:4" ht="15">
      <c r="A17" s="69" t="s">
        <v>106</v>
      </c>
      <c r="B17" s="70" t="s">
        <v>104</v>
      </c>
      <c r="C17" s="28">
        <f>'приложение 5'!F33</f>
        <v>100000</v>
      </c>
      <c r="D17" s="28">
        <f>'приложение 5'!G33</f>
        <v>0</v>
      </c>
    </row>
    <row r="18" spans="1:4" ht="15">
      <c r="A18" s="69" t="s">
        <v>13</v>
      </c>
      <c r="B18" s="70" t="s">
        <v>12</v>
      </c>
      <c r="C18" s="28">
        <f>'приложение 5'!F38</f>
        <v>400000</v>
      </c>
      <c r="D18" s="28">
        <f>'приложение 5'!G38</f>
        <v>400000</v>
      </c>
    </row>
    <row r="19" spans="1:4" ht="15">
      <c r="A19" s="69" t="s">
        <v>15</v>
      </c>
      <c r="B19" s="70" t="s">
        <v>14</v>
      </c>
      <c r="C19" s="28">
        <f>'приложение 5'!F44</f>
        <v>8611323</v>
      </c>
      <c r="D19" s="28">
        <f>'приложение 5'!G44</f>
        <v>9684277</v>
      </c>
    </row>
    <row r="20" spans="1:4" ht="15">
      <c r="A20" s="65" t="s">
        <v>221</v>
      </c>
      <c r="B20" s="66" t="s">
        <v>16</v>
      </c>
      <c r="C20" s="26">
        <f aca="true" t="shared" si="0" ref="C20:D20">C21</f>
        <v>301177</v>
      </c>
      <c r="D20" s="26">
        <f t="shared" si="0"/>
        <v>301177</v>
      </c>
    </row>
    <row r="21" spans="1:4" ht="15">
      <c r="A21" s="69" t="s">
        <v>19</v>
      </c>
      <c r="B21" s="70" t="s">
        <v>18</v>
      </c>
      <c r="C21" s="28">
        <f>'приложение 5'!F89</f>
        <v>301177</v>
      </c>
      <c r="D21" s="28">
        <f>'приложение 5'!G89</f>
        <v>301177</v>
      </c>
    </row>
    <row r="22" spans="1:4" ht="24">
      <c r="A22" s="65" t="s">
        <v>222</v>
      </c>
      <c r="B22" s="71" t="s">
        <v>21</v>
      </c>
      <c r="C22" s="26">
        <f>C23+C24</f>
        <v>3239509</v>
      </c>
      <c r="D22" s="26">
        <f>D23+D24</f>
        <v>3398509</v>
      </c>
    </row>
    <row r="23" spans="1:4" ht="24">
      <c r="A23" s="69" t="s">
        <v>24</v>
      </c>
      <c r="B23" s="70" t="s">
        <v>23</v>
      </c>
      <c r="C23" s="28">
        <f>'приложение 5'!F98</f>
        <v>2386969</v>
      </c>
      <c r="D23" s="28">
        <f>'приложение 5'!G98</f>
        <v>2508969</v>
      </c>
    </row>
    <row r="24" spans="1:4" ht="15">
      <c r="A24" s="69" t="s">
        <v>50</v>
      </c>
      <c r="B24" s="70" t="s">
        <v>79</v>
      </c>
      <c r="C24" s="28">
        <f>'приложение 5'!F121</f>
        <v>852540</v>
      </c>
      <c r="D24" s="28">
        <f>'приложение 5'!G121</f>
        <v>889540</v>
      </c>
    </row>
    <row r="25" spans="1:4" ht="15">
      <c r="A25" s="65" t="s">
        <v>223</v>
      </c>
      <c r="B25" s="72" t="s">
        <v>111</v>
      </c>
      <c r="C25" s="26">
        <f>C26+C27</f>
        <v>13533330</v>
      </c>
      <c r="D25" s="26">
        <f>D26+D27</f>
        <v>13583330</v>
      </c>
    </row>
    <row r="26" spans="1:4" ht="15">
      <c r="A26" s="69" t="s">
        <v>113</v>
      </c>
      <c r="B26" s="73" t="s">
        <v>115</v>
      </c>
      <c r="C26" s="28">
        <f>'приложение 5'!F130</f>
        <v>13483330</v>
      </c>
      <c r="D26" s="28">
        <f>'приложение 5'!G130</f>
        <v>13533330</v>
      </c>
    </row>
    <row r="27" spans="1:4" ht="15">
      <c r="A27" s="69" t="s">
        <v>109</v>
      </c>
      <c r="B27" s="73" t="s">
        <v>110</v>
      </c>
      <c r="C27" s="28">
        <f>'приложение 5'!F145</f>
        <v>50000</v>
      </c>
      <c r="D27" s="28">
        <f>'приложение 5'!G145</f>
        <v>50000</v>
      </c>
    </row>
    <row r="28" spans="1:4" ht="15">
      <c r="A28" s="65" t="s">
        <v>224</v>
      </c>
      <c r="B28" s="72" t="s">
        <v>25</v>
      </c>
      <c r="C28" s="26">
        <f>C29+C31+C30</f>
        <v>17385814</v>
      </c>
      <c r="D28" s="26">
        <f>D29+D31+D30</f>
        <v>15915814</v>
      </c>
    </row>
    <row r="29" spans="1:4" ht="15">
      <c r="A29" s="69" t="s">
        <v>28</v>
      </c>
      <c r="B29" s="73" t="s">
        <v>27</v>
      </c>
      <c r="C29" s="28">
        <f>'приложение 5'!F152</f>
        <v>450000</v>
      </c>
      <c r="D29" s="28">
        <f>'приложение 5'!G152</f>
        <v>450000</v>
      </c>
    </row>
    <row r="30" spans="1:4" ht="15">
      <c r="A30" s="69" t="s">
        <v>29</v>
      </c>
      <c r="B30" s="74" t="s">
        <v>103</v>
      </c>
      <c r="C30" s="28">
        <f>'приложение 5'!F166</f>
        <v>3450814</v>
      </c>
      <c r="D30" s="28">
        <f>'приложение 5'!G166</f>
        <v>1950814</v>
      </c>
    </row>
    <row r="31" spans="1:4" ht="15">
      <c r="A31" s="69" t="s">
        <v>31</v>
      </c>
      <c r="B31" s="74" t="s">
        <v>30</v>
      </c>
      <c r="C31" s="28">
        <f>'приложение 5'!F185</f>
        <v>13485000</v>
      </c>
      <c r="D31" s="28">
        <f>'приложение 5'!G185</f>
        <v>13515000</v>
      </c>
    </row>
    <row r="32" spans="1:4" ht="15">
      <c r="A32" s="65" t="s">
        <v>225</v>
      </c>
      <c r="B32" s="72" t="s">
        <v>32</v>
      </c>
      <c r="C32" s="26">
        <f aca="true" t="shared" si="1" ref="C32:D32">C33</f>
        <v>362000</v>
      </c>
      <c r="D32" s="26">
        <f t="shared" si="1"/>
        <v>363000</v>
      </c>
    </row>
    <row r="33" spans="1:4" ht="15">
      <c r="A33" s="69" t="s">
        <v>35</v>
      </c>
      <c r="B33" s="68" t="s">
        <v>34</v>
      </c>
      <c r="C33" s="28">
        <f>'приложение 5'!F220</f>
        <v>362000</v>
      </c>
      <c r="D33" s="28">
        <f>'приложение 5'!G220</f>
        <v>363000</v>
      </c>
    </row>
    <row r="34" spans="1:4" ht="15">
      <c r="A34" s="65" t="s">
        <v>226</v>
      </c>
      <c r="B34" s="66" t="s">
        <v>36</v>
      </c>
      <c r="C34" s="26">
        <f>C35</f>
        <v>14017092</v>
      </c>
      <c r="D34" s="26">
        <f>D35</f>
        <v>12523092</v>
      </c>
    </row>
    <row r="35" spans="1:4" ht="15">
      <c r="A35" s="69" t="s">
        <v>39</v>
      </c>
      <c r="B35" s="68" t="s">
        <v>38</v>
      </c>
      <c r="C35" s="28">
        <f>'приложение 5'!F230</f>
        <v>14017092</v>
      </c>
      <c r="D35" s="28">
        <f>'приложение 5'!G230</f>
        <v>12523092</v>
      </c>
    </row>
    <row r="36" spans="1:4" ht="15">
      <c r="A36" s="65" t="s">
        <v>227</v>
      </c>
      <c r="B36" s="66" t="s">
        <v>40</v>
      </c>
      <c r="C36" s="26">
        <f>C37</f>
        <v>12526000</v>
      </c>
      <c r="D36" s="26">
        <f>D37</f>
        <v>12528000</v>
      </c>
    </row>
    <row r="37" spans="1:4" ht="15">
      <c r="A37" s="69" t="s">
        <v>43</v>
      </c>
      <c r="B37" s="68" t="s">
        <v>42</v>
      </c>
      <c r="C37" s="28">
        <f>'приложение 5'!F247</f>
        <v>12526000</v>
      </c>
      <c r="D37" s="28">
        <f>'приложение 5'!G247</f>
        <v>12528000</v>
      </c>
    </row>
    <row r="38" spans="1:4" ht="15">
      <c r="A38" s="65" t="s">
        <v>228</v>
      </c>
      <c r="B38" s="66" t="s">
        <v>44</v>
      </c>
      <c r="C38" s="26">
        <f>C39</f>
        <v>6974642</v>
      </c>
      <c r="D38" s="26">
        <f>D39</f>
        <v>6834642</v>
      </c>
    </row>
    <row r="39" spans="1:4" ht="15">
      <c r="A39" s="69" t="s">
        <v>46</v>
      </c>
      <c r="B39" s="68" t="s">
        <v>97</v>
      </c>
      <c r="C39" s="28">
        <f>'приложение 5'!F279</f>
        <v>6974642</v>
      </c>
      <c r="D39" s="28">
        <f>'приложение 5'!G279</f>
        <v>6834642</v>
      </c>
    </row>
    <row r="40" spans="1:3" ht="15">
      <c r="A40" s="4"/>
      <c r="B40" s="14"/>
      <c r="C40" s="19"/>
    </row>
    <row r="41" spans="1:3" ht="15">
      <c r="A41" s="4"/>
      <c r="B41" s="14"/>
      <c r="C41" s="19"/>
    </row>
    <row r="89" ht="15">
      <c r="C89" s="19"/>
    </row>
    <row r="94" ht="15">
      <c r="C94" s="19"/>
    </row>
    <row r="95" ht="15">
      <c r="C95" s="19"/>
    </row>
    <row r="96" ht="15">
      <c r="C96" s="19"/>
    </row>
    <row r="98" ht="15">
      <c r="C98" s="19"/>
    </row>
    <row r="99" ht="15">
      <c r="C99" s="19"/>
    </row>
    <row r="101" ht="15">
      <c r="C101" s="19"/>
    </row>
    <row r="102" ht="15">
      <c r="C102" s="19"/>
    </row>
    <row r="103" ht="15">
      <c r="C103" s="19"/>
    </row>
    <row r="109" ht="15">
      <c r="C109" s="19"/>
    </row>
    <row r="110" ht="15">
      <c r="C110" s="19"/>
    </row>
    <row r="112" ht="15">
      <c r="C112" s="19"/>
    </row>
    <row r="113" ht="15">
      <c r="C113" s="19"/>
    </row>
    <row r="116" ht="15">
      <c r="C116" s="19"/>
    </row>
    <row r="122" ht="15">
      <c r="C122" s="19"/>
    </row>
    <row r="123" ht="15">
      <c r="C123" s="19"/>
    </row>
    <row r="124" ht="15">
      <c r="C124" s="19"/>
    </row>
    <row r="125" ht="15">
      <c r="C125" s="19"/>
    </row>
    <row r="126" ht="15">
      <c r="C126" s="19"/>
    </row>
    <row r="127" ht="15">
      <c r="C127" s="19"/>
    </row>
    <row r="128" ht="15">
      <c r="C128" s="19"/>
    </row>
    <row r="129" ht="15">
      <c r="C129" s="19"/>
    </row>
    <row r="130" ht="15">
      <c r="C130" s="19"/>
    </row>
    <row r="131" ht="15">
      <c r="C131" s="19"/>
    </row>
    <row r="132" ht="15">
      <c r="C132" s="19"/>
    </row>
    <row r="133" ht="15">
      <c r="C133" s="19"/>
    </row>
    <row r="134" ht="15">
      <c r="C134" s="19"/>
    </row>
    <row r="148" ht="15">
      <c r="C148" s="19"/>
    </row>
    <row r="150" ht="15">
      <c r="C150" s="19"/>
    </row>
    <row r="151" ht="15">
      <c r="C151" s="19"/>
    </row>
    <row r="152" ht="15">
      <c r="C152" s="19"/>
    </row>
    <row r="153" ht="15">
      <c r="C153" s="19"/>
    </row>
    <row r="154" ht="15">
      <c r="C154" s="19"/>
    </row>
    <row r="155" ht="15">
      <c r="C155" s="19"/>
    </row>
    <row r="156" ht="15">
      <c r="C156" s="19"/>
    </row>
    <row r="157" ht="15">
      <c r="C157" s="19"/>
    </row>
    <row r="158" ht="15">
      <c r="C158" s="19"/>
    </row>
    <row r="159" ht="15">
      <c r="C159" s="19"/>
    </row>
    <row r="160" ht="15">
      <c r="C160" s="19"/>
    </row>
    <row r="161" ht="15">
      <c r="C161" s="19"/>
    </row>
    <row r="162" ht="15">
      <c r="C162" s="19"/>
    </row>
    <row r="163" ht="15">
      <c r="C163" s="19"/>
    </row>
    <row r="164" ht="15">
      <c r="C164" s="19"/>
    </row>
    <row r="165" ht="15">
      <c r="C165" s="19"/>
    </row>
    <row r="166" ht="15">
      <c r="C166" s="19"/>
    </row>
    <row r="167" ht="15">
      <c r="C167" s="19"/>
    </row>
    <row r="175" s="33" customFormat="1" ht="15">
      <c r="C175" s="34"/>
    </row>
    <row r="178" s="33" customFormat="1" ht="15">
      <c r="C178" s="34"/>
    </row>
    <row r="179" ht="15">
      <c r="C179" s="19"/>
    </row>
    <row r="197" ht="15">
      <c r="C197" s="19"/>
    </row>
    <row r="200" ht="15">
      <c r="C200" s="19"/>
    </row>
  </sheetData>
  <mergeCells count="1">
    <mergeCell ref="A7:D7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2016-11-21T05:47:26Z</dcterms:modified>
  <cp:category/>
  <cp:version/>
  <cp:contentType/>
  <cp:contentStatus/>
</cp:coreProperties>
</file>