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firstSheet="2" activeTab="8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  <sheet name="Отчет о дорожном фонде" sheetId="9" r:id="rId9"/>
  </sheets>
  <definedNames>
    <definedName name="_xlnm._FilterDatabase" localSheetId="1" hidden="1">'приложение 2'!$A$9:$IU$11</definedName>
    <definedName name="DataRange">'приложение 1'!#REF!</definedName>
    <definedName name="_xlnm.Print_Area" localSheetId="1">'приложение 2'!$A$1:$F$261</definedName>
  </definedNames>
  <calcPr fullCalcOnLoad="1"/>
</workbook>
</file>

<file path=xl/sharedStrings.xml><?xml version="1.0" encoding="utf-8"?>
<sst xmlns="http://schemas.openxmlformats.org/spreadsheetml/2006/main" count="1367" uniqueCount="770">
  <si>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</si>
  <si>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</si>
  <si>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</si>
  <si>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</si>
  <si>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</si>
  <si>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</si>
  <si>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</si>
  <si>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</si>
  <si>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</si>
  <si>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</si>
  <si>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</si>
  <si>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10102010</t>
  </si>
  <si>
    <t>10102030</t>
  </si>
  <si>
    <t>10501011</t>
  </si>
  <si>
    <t>10501021</t>
  </si>
  <si>
    <t>10601030</t>
  </si>
  <si>
    <t>10</t>
  </si>
  <si>
    <t>120</t>
  </si>
  <si>
    <t>003</t>
  </si>
  <si>
    <t>11105035</t>
  </si>
  <si>
    <t>180</t>
  </si>
  <si>
    <t>151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</si>
  <si>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</si>
  <si>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</si>
  <si>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</si>
  <si>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</si>
  <si>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</si>
  <si>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</si>
  <si>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</si>
  <si>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</si>
  <si>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</si>
  <si>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</si>
  <si>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</si>
  <si>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</si>
  <si>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</si>
  <si>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</si>
  <si>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</si>
  <si>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</si>
  <si>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</si>
  <si>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</si>
  <si>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</si>
  <si>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</si>
  <si>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</si>
  <si>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</si>
  <si>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</si>
  <si>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</si>
  <si>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</si>
  <si>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</si>
  <si>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</si>
  <si>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</si>
  <si>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</si>
  <si>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</si>
  <si>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</si>
  <si>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</si>
  <si>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</si>
  <si>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</si>
  <si>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</si>
  <si>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</si>
  <si>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</si>
  <si>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</si>
  <si>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</si>
  <si>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</si>
  <si>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</si>
  <si>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</si>
  <si>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</si>
  <si>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</si>
  <si>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</si>
  <si>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</si>
  <si>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</si>
  <si>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</si>
  <si>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</si>
  <si>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</si>
  <si>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</si>
  <si>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</si>
  <si>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</si>
  <si>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</si>
  <si>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</si>
  <si>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</si>
  <si>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</si>
  <si>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</si>
  <si>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</si>
  <si>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</si>
  <si>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</si>
  <si>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</si>
  <si>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</si>
  <si>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</si>
  <si>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</si>
  <si>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</si>
  <si>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</si>
  <si>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</si>
  <si>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</si>
  <si>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</si>
  <si>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</si>
  <si>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</si>
  <si>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</si>
  <si>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</si>
  <si>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</si>
  <si>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</si>
  <si>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</si>
  <si>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</si>
  <si>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</si>
  <si>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</si>
  <si>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</si>
  <si>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</si>
  <si>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</si>
  <si>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</si>
  <si>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</si>
  <si>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</si>
  <si>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</si>
  <si>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</si>
  <si>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</si>
  <si>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</si>
  <si>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</si>
  <si>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</si>
  <si>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Уплата налогов, сборов и иных платежей</t>
  </si>
  <si>
    <t>Резервные средства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</si>
  <si>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</si>
  <si>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</si>
  <si>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</si>
  <si>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</si>
  <si>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Бюджетные инвестиции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</si>
  <si>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</si>
  <si>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</si>
  <si>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</si>
  <si>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Межбюджетный трансферты</t>
  </si>
  <si>
    <t>Социальное обеспечение и иные выплаты населению</t>
  </si>
  <si>
    <t>Иные выплаты населению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</si>
  <si>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</si>
  <si>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</si>
  <si>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</si>
  <si>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</si>
  <si>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</si>
  <si>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</si>
  <si>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</si>
  <si>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</si>
  <si>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</si>
  <si>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</si>
  <si>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</si>
  <si>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</si>
  <si>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</si>
  <si>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</si>
  <si>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</si>
  <si>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</si>
  <si>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10102020</t>
  </si>
  <si>
    <t>2100</t>
  </si>
  <si>
    <t>10606033</t>
  </si>
  <si>
    <t>10606043</t>
  </si>
  <si>
    <t>11109045</t>
  </si>
  <si>
    <t>11302995</t>
  </si>
  <si>
    <t>130</t>
  </si>
  <si>
    <t>Прочие доходы от компенсации затрат бюджетов сельских поселений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</si>
  <si>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</si>
  <si>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</si>
  <si>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</si>
  <si>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</si>
  <si>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</si>
  <si>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</si>
  <si>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</si>
  <si>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</si>
  <si>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</si>
  <si>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</si>
  <si>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</si>
  <si>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</si>
  <si>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</si>
  <si>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</si>
  <si>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</si>
  <si>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</si>
  <si>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</si>
  <si>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</si>
  <si>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</si>
  <si>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</si>
  <si>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</si>
  <si>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</si>
  <si>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</si>
  <si>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</si>
  <si>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</si>
  <si>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</si>
  <si>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 xml:space="preserve">  </t>
  </si>
  <si>
    <t>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</si>
  <si>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</si>
  <si>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</si>
  <si>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11701050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</si>
  <si>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</si>
  <si>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</si>
  <si>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</si>
  <si>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</si>
  <si>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</si>
  <si>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</si>
  <si>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</si>
  <si>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</si>
  <si>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</si>
  <si>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</si>
  <si>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</si>
  <si>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</si>
  <si>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</si>
  <si>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</si>
  <si>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</si>
  <si>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</si>
  <si>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</si>
  <si>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</si>
  <si>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</si>
  <si>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Межбюджетные трансферты</t>
  </si>
  <si>
    <t xml:space="preserve">  Иные межбюджетные трансферты</t>
  </si>
  <si>
    <t>88 8 00 51180</t>
  </si>
  <si>
    <t>09 0 00 00000</t>
  </si>
  <si>
    <t>09 0 01 09020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</si>
  <si>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</si>
  <si>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</si>
  <si>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</si>
  <si>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</si>
  <si>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 xml:space="preserve">  Предупреждение и ликвидация чрезвычайных ситуаций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</si>
  <si>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</si>
  <si>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</si>
  <si>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</si>
  <si>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</si>
  <si>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</si>
  <si>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</si>
  <si>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</si>
  <si>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</si>
  <si>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</si>
  <si>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</si>
  <si>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</si>
  <si>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</si>
  <si>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</si>
  <si>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</si>
  <si>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</si>
  <si>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 xml:space="preserve">  Иные бюджетные ассигнования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</si>
  <si>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</si>
  <si>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</si>
  <si>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</si>
  <si>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</si>
  <si>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</si>
  <si>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</si>
  <si>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</si>
  <si>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</si>
  <si>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</si>
  <si>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</si>
  <si>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</si>
  <si>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</si>
  <si>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</si>
  <si>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</si>
  <si>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</si>
  <si>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</si>
  <si>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</si>
  <si>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</si>
  <si>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</si>
  <si>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</si>
  <si>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</si>
  <si>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</si>
  <si>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 xml:space="preserve">  Уплата налогов, сборов и иных платежей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</si>
  <si>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</si>
  <si>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</si>
  <si>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</si>
  <si>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</si>
  <si>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</si>
  <si>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</si>
  <si>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</si>
  <si>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</si>
  <si>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</si>
  <si>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</si>
  <si>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</si>
  <si>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</si>
  <si>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</si>
  <si>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</si>
  <si>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</si>
  <si>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>Организация в границах поселений электро-, тепло-, водоснабжения и водоотведения на территории поселения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</si>
  <si>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</si>
  <si>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</si>
  <si>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Предупреждение и ликвидация чрезвычайных ситуаций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</si>
  <si>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</si>
  <si>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</si>
  <si>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</si>
  <si>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</si>
  <si>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</si>
  <si>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</si>
  <si>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</si>
  <si>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</si>
  <si>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</si>
  <si>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</si>
  <si>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</si>
  <si>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</si>
  <si>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</si>
  <si>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</si>
  <si>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</si>
  <si>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</si>
  <si>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</si>
  <si>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Проведение сервисного обслуживания, ремонт и установка узлов учета</t>
  </si>
  <si>
    <t>30 0 01 90050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</si>
  <si>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</si>
  <si>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</si>
  <si>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</si>
  <si>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</si>
  <si>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Отчет о ходе выполнения муниципальных  программ муниципального образования сельского поселения село Ворсино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</si>
  <si>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</si>
  <si>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</si>
  <si>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</si>
  <si>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</si>
  <si>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</si>
  <si>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</si>
  <si>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</si>
  <si>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</si>
  <si>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Фонд опла труда</t>
  </si>
  <si>
    <t>Взносы по обязательному социальному страхованию</t>
  </si>
  <si>
    <r>
      <t xml:space="preserve">Отчет  о численности муниципальных служащих органов местного самоуправления, работников муниципальных учреждений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</si>
  <si>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ВУС</t>
  </si>
  <si>
    <t>ПО КОДАМ КЛАССИФИКАЦИИ ДОХОДОВ ЗА 2017 ГОД</t>
  </si>
  <si>
    <t>от __________ 2018 г. № ПРОЕКТ</t>
  </si>
  <si>
    <t>ПО ВЕДОМСТВЕННОЙ СТРУКТУРЕ РАСХОДОВ ЗА 2017 ГОД</t>
  </si>
  <si>
    <t>от  ___________  2018 г. № ПРОЕКТ</t>
  </si>
  <si>
    <t>от __________  2018 г. № ПРОЕКТ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</si>
  <si>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2017 год</t>
  </si>
  <si>
    <t>Бюджетные ассигнований резервного фонда в 2017 году не использовались</t>
  </si>
  <si>
    <t>Отчет о состоянии муниципального долга муниципального образования сельского поселения село Ворсино за 2017 год</t>
  </si>
  <si>
    <t>По состоянию на 01.01.2017 года</t>
  </si>
  <si>
    <t>По состоянию на 31.12.2017 года</t>
  </si>
  <si>
    <t>Среднесписочная численность</t>
  </si>
  <si>
    <t>ПО КОДАМ КЛАССИФИКАЦИИ ИСТОЧНИКОВ ФИНАНСИРОВАНИЯ ДЕФИЦИТОВ БЮДЖЕТА ЗА 2017 ГОД</t>
  </si>
  <si>
    <t>ПО РАЗДЕЛАМ И ПОДРАЗДЕЛАМ КЛАССИФИКАЦИИ РАСХОДОВ БЮДЖЕТОВ ЗА 2017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</si>
  <si>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</si>
  <si>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5000</t>
  </si>
  <si>
    <t>10102050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</si>
  <si>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</si>
  <si>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161</t>
  </si>
  <si>
    <t>11633050</t>
  </si>
  <si>
    <t>6000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</si>
  <si>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</si>
  <si>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11690050</t>
  </si>
  <si>
    <t xml:space="preserve">    Прочие поступления от денежных взысканий (штрафов) и иных сумм в возмещение ущерба, зачисляемые в бюджеты сельских поселений</t>
  </si>
  <si>
    <t>20235118</t>
  </si>
  <si>
    <t>20240014</t>
  </si>
  <si>
    <t>20245160</t>
  </si>
  <si>
    <t>0478</t>
  </si>
  <si>
    <t xml:space="preserve">  Межбюджетные трансферты, передаваемые бюджетам сельских поселений из бюджетов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</si>
  <si>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20249999</t>
  </si>
  <si>
    <t>0438</t>
  </si>
  <si>
    <t xml:space="preserve"> Иные межбюджетные трансферты, передаваемые бюджетам сельских поселений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</si>
  <si>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20705030</t>
  </si>
  <si>
    <t>от  _________ 2018 г. №  ПРОЕКТ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</si>
  <si>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</si>
  <si>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</si>
  <si>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</si>
  <si>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</si>
  <si>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</si>
  <si>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</si>
  <si>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</si>
  <si>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</si>
  <si>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</si>
  <si>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</si>
  <si>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</si>
  <si>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</si>
  <si>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</si>
  <si>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</si>
  <si>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</si>
  <si>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</si>
  <si>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</si>
  <si>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</si>
  <si>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</si>
  <si>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</si>
  <si>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</si>
  <si>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</si>
  <si>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</si>
  <si>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</si>
  <si>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</si>
  <si>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</si>
  <si>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</si>
  <si>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</si>
  <si>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</si>
  <si>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</si>
  <si>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</si>
  <si>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</si>
  <si>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</si>
  <si>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</si>
  <si>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</si>
  <si>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</si>
  <si>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</si>
  <si>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>003 0113 03 1 01 03033 000</t>
  </si>
  <si>
    <t>003 0113 03 1 01 03033 800</t>
  </si>
  <si>
    <t xml:space="preserve">  Специальные расходы</t>
  </si>
  <si>
    <t>003 0113 03 1 01 03033 880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</si>
  <si>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</si>
  <si>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</si>
  <si>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</si>
  <si>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</si>
  <si>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</si>
  <si>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</si>
  <si>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</si>
  <si>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</si>
  <si>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</si>
  <si>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</si>
  <si>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</si>
  <si>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</si>
  <si>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</si>
  <si>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</si>
  <si>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</si>
  <si>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</si>
  <si>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003 0113 27 0 02 27020 000</t>
  </si>
  <si>
    <t>003 0113 27 0 02 27020 200</t>
  </si>
  <si>
    <t>003 0113 27 0 02 27020 240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</si>
  <si>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</si>
  <si>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</si>
  <si>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</si>
  <si>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</si>
  <si>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 xml:space="preserve">  Техническая инвентаризация объектов</t>
  </si>
  <si>
    <t>003 0113 38 0 01 98010 000</t>
  </si>
  <si>
    <t>003 0113 38 0 01 98010 200</t>
  </si>
  <si>
    <t>003 0113 38 0 01 98010 240</t>
  </si>
  <si>
    <t>003 0113 38 0 01 98030 000</t>
  </si>
  <si>
    <t>003 0113 38 0 01 98030 200</t>
  </si>
  <si>
    <t>003 0113 38 0 01 98030 240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</si>
  <si>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</si>
  <si>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</si>
  <si>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</si>
  <si>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</si>
  <si>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 xml:space="preserve">  Социальное обеспечение и иные выплаты населению</t>
  </si>
  <si>
    <t>003 0113 68 0 01 00920 300</t>
  </si>
  <si>
    <t xml:space="preserve">  Иные выплаты населению</t>
  </si>
  <si>
    <t>003 0113 68 0 01 00920 360</t>
  </si>
  <si>
    <t>003 0113 68 0 01 00920 800</t>
  </si>
  <si>
    <t xml:space="preserve">  Исполнение судебных актов</t>
  </si>
  <si>
    <t>003 0113 68 0 01 00920 830</t>
  </si>
  <si>
    <t>003 0113 68 0 01 00920 850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</si>
  <si>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</si>
  <si>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</si>
  <si>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</si>
  <si>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</si>
  <si>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</si>
  <si>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</si>
  <si>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</si>
  <si>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</si>
  <si>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003 0203 88 8 00 51180 200</t>
  </si>
  <si>
    <t>003 0203 88 8 00 51180 240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</si>
  <si>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</si>
  <si>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</si>
  <si>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</si>
  <si>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</si>
  <si>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003 0309 09 0 01 09020 000</t>
  </si>
  <si>
    <t>003 0309 09 0 01 09020 200</t>
  </si>
  <si>
    <t>003 0309 09 0 01 09020 240</t>
  </si>
  <si>
    <t>003 0309 09 0 01 09050 000</t>
  </si>
  <si>
    <t>003 0309 09 0 01 09050 100</t>
  </si>
  <si>
    <t>003 0309 09 0 01 09050 120</t>
  </si>
  <si>
    <t>003 0309 09 0 01 09060 000</t>
  </si>
  <si>
    <t>003 0309 09 0 01 09060 100</t>
  </si>
  <si>
    <t>003 0309 09 0 01 09060 120</t>
  </si>
  <si>
    <t>003 0309 09 0 01 09080 000</t>
  </si>
  <si>
    <t>003 0309 09 0 01 09080 200</t>
  </si>
  <si>
    <t>003 0309 09 0 01 09080 240</t>
  </si>
  <si>
    <t>003 0309 09 0 01 09110 000</t>
  </si>
  <si>
    <t>003 0309 09 0 01 09110 100</t>
  </si>
  <si>
    <t>003 0309 09 0 01 09110 120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</si>
  <si>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</si>
  <si>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</si>
  <si>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</si>
  <si>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</si>
  <si>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</si>
  <si>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</si>
  <si>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003 0310 09 0 01 09090 200</t>
  </si>
  <si>
    <t>003 0310 09 0 01 09090 240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</si>
  <si>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</si>
  <si>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</si>
  <si>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</si>
  <si>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</si>
  <si>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</si>
  <si>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003 0409 24 0 01 24010 200</t>
  </si>
  <si>
    <t>003 0409 24 0 01 24010 240</t>
  </si>
  <si>
    <t>003 0409 24 0 01 24020 000</t>
  </si>
  <si>
    <t>003 0409 24 0 01 24020 200</t>
  </si>
  <si>
    <t>003 0409 24 0 01 24020 240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</si>
  <si>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</si>
  <si>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</si>
  <si>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</si>
  <si>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</si>
  <si>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</si>
  <si>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</si>
  <si>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</si>
  <si>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</si>
  <si>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</si>
  <si>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</si>
  <si>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</si>
  <si>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</si>
  <si>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</si>
  <si>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</si>
  <si>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</si>
  <si>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</si>
  <si>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</si>
  <si>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</si>
  <si>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</si>
  <si>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>003 0501 38 0 01 98030 200</t>
  </si>
  <si>
    <t>003 0501 38 0 01 98030 240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</si>
  <si>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</si>
  <si>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</si>
  <si>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</si>
  <si>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</si>
  <si>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 xml:space="preserve">  Коммунальное хозяйство</t>
  </si>
  <si>
    <t>003 0502 00 0 00 00000 000</t>
  </si>
  <si>
    <t>003 0502 27 0 02 27050 000</t>
  </si>
  <si>
    <t>003 0502 27 0 02 27050 200</t>
  </si>
  <si>
    <t>003 0502 27 0 02 27050 240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</si>
  <si>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</si>
  <si>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</si>
  <si>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003 0502 30 0 01 19080 200</t>
  </si>
  <si>
    <t>003 0502 30 0 01 19080 240</t>
  </si>
  <si>
    <t>003 0502 30 0 01 19080 800</t>
  </si>
  <si>
    <t>003 0502 30 0 01 19080 810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</si>
  <si>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</si>
  <si>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</si>
  <si>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</si>
  <si>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</si>
  <si>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003 0502 30 0 01 90040 800</t>
  </si>
  <si>
    <t>003 0502 30 0 01 90040 810</t>
  </si>
  <si>
    <t xml:space="preserve">  Проведение сервисного обслуживания, ремонт и установка узлов учета</t>
  </si>
  <si>
    <t>003 0502 30 0 01 90050 000</t>
  </si>
  <si>
    <t>003 0502 30 0 01 90050 200</t>
  </si>
  <si>
    <t>003 0502 30 0 01 90050 240</t>
  </si>
  <si>
    <t>003 0502 38 0 01 19080 000</t>
  </si>
  <si>
    <t>003 0502 38 0 01 19080 200</t>
  </si>
  <si>
    <t>003 0502 38 0 01 19080 240</t>
  </si>
  <si>
    <t>003 0502 38 0 01 19080 500</t>
  </si>
  <si>
    <t>003 0502 38 0 01 19080 540</t>
  </si>
  <si>
    <t>003 0502 38 0 01 98030 000</t>
  </si>
  <si>
    <t>003 0502 38 0 01 98030 200</t>
  </si>
  <si>
    <t>003 0502 38 0 01 98030 240</t>
  </si>
  <si>
    <t>003 0502 38 0 01 98030 800</t>
  </si>
  <si>
    <t>003 0502 38 0 01 98030 810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</si>
  <si>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</si>
  <si>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</si>
  <si>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</si>
  <si>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</si>
  <si>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</si>
  <si>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</si>
  <si>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003 0503 19 0 01 19010 800</t>
  </si>
  <si>
    <t>003 0503 19 0 01 19010 850</t>
  </si>
  <si>
    <t>003 0503 19 0 01 19020 000</t>
  </si>
  <si>
    <t>003 0503 19 0 01 19020 200</t>
  </si>
  <si>
    <t>003 0503 19 0 01 19020 240</t>
  </si>
  <si>
    <t>003 0503 19 0 01 19030 000</t>
  </si>
  <si>
    <t>003 0503 19 0 01 19030 200</t>
  </si>
  <si>
    <t>003 0503 19 0 01 19030 240</t>
  </si>
  <si>
    <t>003 0503 19 0 01 19040 000</t>
  </si>
  <si>
    <t>003 0503 19 0 01 19040 200</t>
  </si>
  <si>
    <t>003 0503 19 0 01 19040 240</t>
  </si>
  <si>
    <t>003 0503 19 0 01 19050 000</t>
  </si>
  <si>
    <t>003 0503 19 0 01 19050 200</t>
  </si>
  <si>
    <t>003 0503 19 0 01 19050 240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</si>
  <si>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</si>
  <si>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</si>
  <si>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</si>
  <si>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</si>
  <si>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003 0503 19 0 01 19060 800</t>
  </si>
  <si>
    <t>003 0503 19 0 01 19060 850</t>
  </si>
  <si>
    <t>003 0503 27 0 02 27050 000</t>
  </si>
  <si>
    <t>003 0503 27 0 02 27050 200</t>
  </si>
  <si>
    <t>003 0503 27 0 02 27050 240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</si>
  <si>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</si>
  <si>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</si>
  <si>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</si>
  <si>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</si>
  <si>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</si>
  <si>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</si>
  <si>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</si>
  <si>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</si>
  <si>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</si>
  <si>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</si>
  <si>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</si>
  <si>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</si>
  <si>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</si>
  <si>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</si>
  <si>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</si>
  <si>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</si>
  <si>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</si>
  <si>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</si>
  <si>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</si>
  <si>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</si>
  <si>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</si>
  <si>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</si>
  <si>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</si>
  <si>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003 0707 46 0 01 46080 000</t>
  </si>
  <si>
    <t>003 0707 46 0 01 46080 100</t>
  </si>
  <si>
    <t>003 0707 46 0 01 46080 110</t>
  </si>
  <si>
    <t>003 0707 46 0 01 46080 500</t>
  </si>
  <si>
    <t>003 0707 46 0 01 46080 540</t>
  </si>
  <si>
    <t>003 0707 46 0 01 46080 800</t>
  </si>
  <si>
    <t>003 0707 46 0 01 46080 810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</si>
  <si>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</si>
  <si>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</si>
  <si>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</si>
  <si>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</si>
  <si>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</si>
  <si>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</si>
  <si>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</si>
  <si>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</si>
  <si>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</si>
  <si>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</si>
  <si>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</si>
  <si>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</si>
  <si>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</si>
  <si>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</si>
  <si>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</si>
  <si>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</si>
  <si>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</si>
  <si>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</si>
  <si>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</si>
  <si>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</si>
  <si>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003 0801 27 0 02 03800 000</t>
  </si>
  <si>
    <t>003 0801 27 0 02 03800 200</t>
  </si>
  <si>
    <t>003 0801 27 0 02 03800 240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</si>
  <si>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</si>
  <si>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</si>
  <si>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</si>
  <si>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</si>
  <si>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</si>
  <si>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</si>
  <si>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</si>
  <si>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</si>
  <si>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</si>
  <si>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</si>
  <si>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</si>
  <si>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</si>
  <si>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</si>
  <si>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</si>
  <si>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003 1006 03 1 01 03023 300</t>
  </si>
  <si>
    <t>003 1006 03 1 01 03023 360</t>
  </si>
  <si>
    <t>003 1006 03 1 01 03033 000</t>
  </si>
  <si>
    <t>003 1006 03 1 01 03033 200</t>
  </si>
  <si>
    <t>003 1006 03 1 01 03033 240</t>
  </si>
  <si>
    <t>003 1006 03 2 01 03053 000</t>
  </si>
  <si>
    <t>003 1006 03 2 01 03053 200</t>
  </si>
  <si>
    <t>003 1006 03 2 01 03053 240</t>
  </si>
  <si>
    <t>003 1006 03 2 01 03053 300</t>
  </si>
  <si>
    <t>003 1006 03 2 01 03053 360</t>
  </si>
  <si>
    <t xml:space="preserve">  Единовременная адресная помощь ветеранам ВОВ</t>
  </si>
  <si>
    <t>003 1006 27 0 02 27030 000</t>
  </si>
  <si>
    <t>003 1006 27 0 02 27030 300</t>
  </si>
  <si>
    <t>003 1006 27 0 02 27030 360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</si>
  <si>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</si>
  <si>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</si>
  <si>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</si>
  <si>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</si>
  <si>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</si>
  <si>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</si>
  <si>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</si>
  <si>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003 1101 13 0 01 00590 200</t>
  </si>
  <si>
    <t>003 1101 13 0 01 00590 240</t>
  </si>
  <si>
    <t xml:space="preserve">  Капитальные вложения в объекты государственной (муниципальной) собственности</t>
  </si>
  <si>
    <t>003 1101 13 0 01 00590 400</t>
  </si>
  <si>
    <t xml:space="preserve">  Бюджетные инвестиции</t>
  </si>
  <si>
    <t>003 1101 13 0 01 00590 410</t>
  </si>
  <si>
    <t>003 1101 13 0 01 00590 800</t>
  </si>
  <si>
    <t>003 1101 13 0 01 00590 850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</si>
  <si>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</si>
  <si>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</si>
  <si>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</si>
  <si>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</si>
  <si>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</si>
  <si>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</si>
  <si>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</si>
  <si>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</si>
  <si>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003 1101 13 0 01 13050 400</t>
  </si>
  <si>
    <t>003 1101 13 0 01 13050 410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</si>
  <si>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</si>
  <si>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</si>
  <si>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</si>
  <si>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</si>
  <si>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</si>
  <si>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</si>
  <si>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</si>
  <si>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</si>
  <si>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</si>
  <si>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</si>
  <si>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</si>
  <si>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</si>
  <si>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</si>
  <si>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</si>
  <si>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</si>
  <si>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</si>
  <si>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</si>
  <si>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</si>
  <si>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</si>
  <si>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</si>
  <si>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Расходы на выплату персоналу государственных( муниципальных органов)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</si>
  <si>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</si>
  <si>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</si>
  <si>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</si>
  <si>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</si>
  <si>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</si>
  <si>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</si>
  <si>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</si>
  <si>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</si>
  <si>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</si>
  <si>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</si>
  <si>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</si>
  <si>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Капитальные вложения в объекты государственной (муниципальной) собственности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</si>
  <si>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</si>
  <si>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</si>
  <si>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</si>
  <si>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</si>
  <si>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</si>
  <si>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</si>
  <si>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</si>
  <si>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</si>
  <si>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</si>
  <si>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</si>
  <si>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</si>
  <si>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</si>
  <si>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</si>
  <si>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</si>
  <si>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</si>
  <si>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Единовременная адресная помощь ветеранам ВОВ</t>
  </si>
  <si>
    <t>27 0 02 27030</t>
  </si>
  <si>
    <t>27 0 02 27050</t>
  </si>
  <si>
    <t>27 0 02 03800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</si>
  <si>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</si>
  <si>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</si>
  <si>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</si>
  <si>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</si>
  <si>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</si>
  <si>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</si>
  <si>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</si>
  <si>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</si>
  <si>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Субсидии юридическим лицам (кроме некоммерческих организаций), индивидуальным предпринимателям, физическим лицам</t>
  </si>
  <si>
    <t>30 0 01 19080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</si>
  <si>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</si>
  <si>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</si>
  <si>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Организация в границах поселений электро-, тепло-, газо-, водоснабжения и водоотведения на территории поселения</t>
  </si>
  <si>
    <t>38 0 01 19080</t>
  </si>
  <si>
    <t>Техническая инвентаризация объектов</t>
  </si>
  <si>
    <t>38 0 01 98010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</si>
  <si>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</si>
  <si>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</si>
  <si>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</si>
  <si>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</si>
  <si>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</si>
  <si>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</si>
  <si>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</si>
  <si>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</si>
  <si>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Исполнение судебных актов Российской Федерации и мировых соглашений по возмещению причиненного вреда</t>
  </si>
  <si>
    <t>Обеспечение деятельности главы администрации</t>
  </si>
  <si>
    <t>75 0 00 00000</t>
  </si>
  <si>
    <t>Расходы на выплату персоналу государственных (муниципальных органов)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</si>
  <si>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</si>
  <si>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</si>
  <si>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</si>
  <si>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</si>
  <si>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</si>
  <si>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</si>
  <si>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 xml:space="preserve">По заключенному МК счета на оплату выставлены после завершения финансового года. </t>
  </si>
  <si>
    <t>Срок выполнения работ по МК в 2018 году</t>
  </si>
  <si>
    <t>Оплата  по факту выполненных работ</t>
  </si>
  <si>
    <t xml:space="preserve">Отчет о расходовании средств Дорожного Фонда
муниципального образования сельского поселения село Ворсино за 2017 год
</t>
  </si>
  <si>
    <t>Источник формирования Дорожного Фонда</t>
  </si>
  <si>
    <t>Остаток денежных средств ДФ на 01.01.2017 г.</t>
  </si>
  <si>
    <t xml:space="preserve">Поступило денежных средств ДФ в 2017 году </t>
  </si>
  <si>
    <t>Израсходовано денежных средств ДФ в 2017 году</t>
  </si>
  <si>
    <t>Остаток денежных средств ДФ на 01.01.2018 г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</si>
  <si>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</si>
  <si>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</si>
  <si>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>Ямочный ремонт асфальтобетонного дорожного полотна с. Ворсино</t>
  </si>
  <si>
    <t>Доставка щебня</t>
  </si>
  <si>
    <t>Предоставление услуг спецтехники по отсыпке дорог</t>
  </si>
  <si>
    <t>Ямочный ремонт асфальтобетонного дорожного полотна с. Ворсино ул. Поселковая, ул. Лыскина</t>
  </si>
  <si>
    <t>Инженерно-геодезические изыскания для ремонта автодороги по ул. Поселковая в с. Ворсино</t>
  </si>
  <si>
    <t>Отчет по обследованию дорожного покрытия автодороги по ул. Поселковая в с. Ворсино</t>
  </si>
  <si>
    <t>Разработка рабочей документации на ремонт автодороги по ул. Поселковая  в с. Ворсино</t>
  </si>
  <si>
    <t xml:space="preserve">МК № 5/2017-к от 12.05.2017 </t>
  </si>
  <si>
    <t>МК № 19/06 от 19.06.2017, МК 03/07 от 03.07.2017</t>
  </si>
  <si>
    <t>МК №1 от 13.06.2017</t>
  </si>
  <si>
    <t>МК № 1 от 20.07.2017</t>
  </si>
  <si>
    <t>МК №10-07/17 от 10.07.2017</t>
  </si>
  <si>
    <t>МК №2 от 31.07.2017,  МК №3 от 07.08.2017</t>
  </si>
  <si>
    <t>МК №19/06 от 19.06.2017,  МК №10/07 от 10.07.2017, МК №31/07 от 31.07.2017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</si>
</sst>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0;\-#,##0.00;#,##0.00"/>
    <numFmt numFmtId="168" formatCode="#,##0.00_ ;\-#,##0.00\ 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"/>
    <numFmt numFmtId="178" formatCode="[$-FC19]d\ mmmm\ yyyy\ &quot;г.&quot;"/>
    <numFmt numFmtId="179" formatCode="#,##0.00&quot;р.&quot;"/>
  </numFmts>
  <fonts count="78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2"/>
    </font>
    <font>
      <sz val="8"/>
      <color indexed="8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2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CC"/>
      <name val="Arial Cyr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9"/>
      <color rgb="FF0000CC"/>
      <name val="Times New Roman"/>
      <family val="1"/>
    </font>
    <font>
      <sz val="12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/>
    </border>
    <border>
      <left style="thin">
        <color rgb="FF000000"/>
      </left>
      <right>
        <color indexed="63"/>
      </right>
      <top/>
      <bottom style="hair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 style="thin"/>
      <bottom>
        <color indexed="63"/>
      </bottom>
    </border>
    <border>
      <left style="thin">
        <color rgb="FF000000"/>
      </left>
      <right style="medium"/>
      <top style="thin"/>
      <bottom style="medium"/>
    </border>
  </borders>
  <cellStyleXfs count="8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horizontal="center" vertical="top" wrapText="1"/>
      <protection/>
    </xf>
    <xf numFmtId="0" fontId="54" fillId="0" borderId="1">
      <alignment horizontal="center" vertical="center"/>
      <protection/>
    </xf>
    <xf numFmtId="0" fontId="54" fillId="0" borderId="2">
      <alignment horizontal="left" wrapText="1"/>
      <protection/>
    </xf>
    <xf numFmtId="0" fontId="54" fillId="0" borderId="3">
      <alignment horizontal="left" wrapText="1"/>
      <protection/>
    </xf>
    <xf numFmtId="0" fontId="9" fillId="0" borderId="4">
      <alignment horizontal="left" wrapText="1" indent="2"/>
      <protection/>
    </xf>
    <xf numFmtId="0" fontId="54" fillId="0" borderId="5">
      <alignment horizontal="center" vertical="center"/>
      <protection/>
    </xf>
    <xf numFmtId="49" fontId="54" fillId="0" borderId="6">
      <alignment horizontal="center"/>
      <protection/>
    </xf>
    <xf numFmtId="49" fontId="54" fillId="0" borderId="7">
      <alignment horizontal="center"/>
      <protection/>
    </xf>
    <xf numFmtId="49" fontId="54" fillId="0" borderId="1">
      <alignment horizontal="center" vertical="top" wrapText="1"/>
      <protection/>
    </xf>
    <xf numFmtId="4" fontId="54" fillId="0" borderId="6">
      <alignment horizontal="right" shrinkToFit="1"/>
      <protection/>
    </xf>
    <xf numFmtId="0" fontId="9" fillId="0" borderId="8">
      <alignment horizontal="left" wrapText="1"/>
      <protection/>
    </xf>
    <xf numFmtId="0" fontId="54" fillId="0" borderId="9">
      <alignment horizontal="center" shrinkToFit="1"/>
      <protection/>
    </xf>
    <xf numFmtId="0" fontId="54" fillId="0" borderId="10">
      <alignment horizontal="center" shrinkToFit="1"/>
      <protection/>
    </xf>
    <xf numFmtId="49" fontId="54" fillId="0" borderId="11">
      <alignment horizontal="center" wrapText="1"/>
      <protection/>
    </xf>
    <xf numFmtId="0" fontId="54" fillId="0" borderId="5">
      <alignment horizontal="center" vertical="center" shrinkToFit="1"/>
      <protection/>
    </xf>
    <xf numFmtId="49" fontId="54" fillId="0" borderId="12">
      <alignment horizontal="center" wrapText="1"/>
      <protection/>
    </xf>
    <xf numFmtId="49" fontId="54" fillId="0" borderId="5">
      <alignment horizontal="center" vertical="center" shrinkToFit="1"/>
      <protection/>
    </xf>
    <xf numFmtId="177" fontId="54" fillId="0" borderId="7">
      <alignment horizontal="right" shrinkToFit="1"/>
      <protection/>
    </xf>
    <xf numFmtId="4" fontId="54" fillId="0" borderId="12">
      <alignment horizontal="right" wrapText="1"/>
      <protection/>
    </xf>
    <xf numFmtId="4" fontId="54" fillId="0" borderId="13">
      <alignment horizontal="right" shrinkToFit="1"/>
      <protection/>
    </xf>
    <xf numFmtId="177" fontId="54" fillId="0" borderId="14">
      <alignment horizontal="right" shrinkToFit="1"/>
      <protection/>
    </xf>
    <xf numFmtId="4" fontId="54" fillId="0" borderId="4">
      <alignment horizontal="right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5" applyNumberFormat="0" applyAlignment="0" applyProtection="0"/>
    <xf numFmtId="0" fontId="56" fillId="27" borderId="16" applyNumberFormat="0" applyAlignment="0" applyProtection="0"/>
    <xf numFmtId="0" fontId="57" fillId="27" borderId="15" applyNumberFormat="0" applyAlignment="0" applyProtection="0"/>
    <xf numFmtId="0" fontId="58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63" fillId="28" borderId="21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2" fillId="0" borderId="0">
      <alignment/>
      <protection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22" applyNumberFormat="0" applyFont="0" applyAlignment="0" applyProtection="0"/>
    <xf numFmtId="0" fontId="14" fillId="31" borderId="22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9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0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9" fillId="0" borderId="28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0" fontId="9" fillId="0" borderId="28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9" fillId="0" borderId="33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0" fontId="9" fillId="0" borderId="35" xfId="0" applyFont="1" applyBorder="1" applyAlignment="1">
      <alignment horizontal="left" vertical="top" wrapText="1" indent="2"/>
    </xf>
    <xf numFmtId="4" fontId="11" fillId="0" borderId="34" xfId="0" applyNumberFormat="1" applyFont="1" applyBorder="1" applyAlignment="1">
      <alignment horizontal="right" vertical="top"/>
    </xf>
    <xf numFmtId="0" fontId="9" fillId="0" borderId="35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left" wrapText="1"/>
    </xf>
    <xf numFmtId="0" fontId="9" fillId="0" borderId="36" xfId="0" applyFont="1" applyBorder="1" applyAlignment="1">
      <alignment horizontal="left" vertical="top" wrapText="1" indent="2"/>
    </xf>
    <xf numFmtId="49" fontId="9" fillId="0" borderId="36" xfId="0" applyNumberFormat="1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Border="1" applyAlignment="1">
      <alignment horizontal="left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30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4" fontId="9" fillId="0" borderId="43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2"/>
    </xf>
    <xf numFmtId="4" fontId="10" fillId="0" borderId="0" xfId="0" applyNumberFormat="1" applyFont="1" applyBorder="1" applyAlignment="1">
      <alignment horizontal="right" vertical="top"/>
    </xf>
    <xf numFmtId="4" fontId="11" fillId="0" borderId="44" xfId="0" applyNumberFormat="1" applyFont="1" applyBorder="1" applyAlignment="1">
      <alignment horizontal="right" vertical="top"/>
    </xf>
    <xf numFmtId="4" fontId="9" fillId="0" borderId="29" xfId="0" applyNumberFormat="1" applyFont="1" applyBorder="1" applyAlignment="1">
      <alignment horizontal="right" vertical="top"/>
    </xf>
    <xf numFmtId="49" fontId="9" fillId="0" borderId="30" xfId="0" applyNumberFormat="1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" fontId="11" fillId="0" borderId="46" xfId="0" applyNumberFormat="1" applyFont="1" applyBorder="1" applyAlignment="1">
      <alignment horizontal="right" vertical="top"/>
    </xf>
    <xf numFmtId="4" fontId="9" fillId="0" borderId="46" xfId="0" applyNumberFormat="1" applyFont="1" applyBorder="1" applyAlignment="1">
      <alignment horizontal="right" vertical="top"/>
    </xf>
    <xf numFmtId="4" fontId="9" fillId="0" borderId="47" xfId="0" applyNumberFormat="1" applyFont="1" applyBorder="1" applyAlignment="1">
      <alignment horizontal="right" vertical="top"/>
    </xf>
    <xf numFmtId="4" fontId="9" fillId="0" borderId="48" xfId="0" applyNumberFormat="1" applyFont="1" applyBorder="1" applyAlignment="1">
      <alignment horizontal="right" vertical="top"/>
    </xf>
    <xf numFmtId="4" fontId="9" fillId="0" borderId="49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6" fillId="33" borderId="30" xfId="0" applyFont="1" applyFill="1" applyBorder="1" applyAlignment="1">
      <alignment horizontal="left" vertical="top" wrapText="1"/>
    </xf>
    <xf numFmtId="4" fontId="9" fillId="0" borderId="30" xfId="0" applyNumberFormat="1" applyFont="1" applyBorder="1" applyAlignment="1">
      <alignment horizontal="right" vertical="top"/>
    </xf>
    <xf numFmtId="0" fontId="6" fillId="0" borderId="30" xfId="0" applyFont="1" applyFill="1" applyBorder="1" applyAlignment="1">
      <alignment horizontal="left" vertical="top" wrapText="1"/>
    </xf>
    <xf numFmtId="4" fontId="9" fillId="0" borderId="30" xfId="0" applyNumberFormat="1" applyFont="1" applyFill="1" applyBorder="1" applyAlignment="1">
      <alignment horizontal="right" vertical="top"/>
    </xf>
    <xf numFmtId="49" fontId="9" fillId="0" borderId="45" xfId="0" applyNumberFormat="1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9" fillId="0" borderId="39" xfId="0" applyNumberFormat="1" applyFont="1" applyBorder="1" applyAlignment="1">
      <alignment horizontal="center" vertical="top" wrapText="1"/>
    </xf>
    <xf numFmtId="49" fontId="9" fillId="0" borderId="52" xfId="0" applyNumberFormat="1" applyFont="1" applyFill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left" wrapText="1"/>
    </xf>
    <xf numFmtId="4" fontId="72" fillId="0" borderId="30" xfId="0" applyNumberFormat="1" applyFont="1" applyBorder="1" applyAlignment="1">
      <alignment horizontal="right" vertical="top"/>
    </xf>
    <xf numFmtId="4" fontId="72" fillId="0" borderId="40" xfId="0" applyNumberFormat="1" applyFont="1" applyBorder="1" applyAlignment="1">
      <alignment horizontal="right" vertical="top"/>
    </xf>
    <xf numFmtId="49" fontId="0" fillId="0" borderId="30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3" fillId="0" borderId="30" xfId="0" applyNumberFormat="1" applyFont="1" applyBorder="1" applyAlignment="1">
      <alignment horizontal="center"/>
    </xf>
    <xf numFmtId="0" fontId="17" fillId="0" borderId="0" xfId="0" applyFont="1" applyAlignment="1" applyProtection="1">
      <alignment vertical="center" wrapText="1"/>
      <protection locked="0"/>
    </xf>
    <xf numFmtId="0" fontId="22" fillId="0" borderId="30" xfId="0" applyFont="1" applyBorder="1" applyAlignment="1" applyProtection="1">
      <alignment vertical="top"/>
      <protection locked="0"/>
    </xf>
    <xf numFmtId="4" fontId="22" fillId="0" borderId="30" xfId="85" applyNumberFormat="1" applyFont="1" applyBorder="1" applyAlignment="1" applyProtection="1">
      <alignment vertical="top"/>
      <protection locked="0"/>
    </xf>
    <xf numFmtId="0" fontId="18" fillId="0" borderId="30" xfId="0" applyFont="1" applyBorder="1" applyAlignment="1" applyProtection="1">
      <alignment horizontal="right" vertical="center"/>
      <protection locked="0"/>
    </xf>
    <xf numFmtId="0" fontId="18" fillId="0" borderId="30" xfId="0" applyFont="1" applyBorder="1" applyAlignment="1" applyProtection="1">
      <alignment horizontal="right" vertical="center" wrapText="1"/>
      <protection locked="0"/>
    </xf>
    <xf numFmtId="4" fontId="22" fillId="0" borderId="30" xfId="85" applyNumberFormat="1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right" vertical="center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vertical="top" wrapText="1"/>
      <protection locked="0"/>
    </xf>
    <xf numFmtId="4" fontId="22" fillId="0" borderId="56" xfId="85" applyNumberFormat="1" applyFont="1" applyBorder="1" applyAlignment="1" applyProtection="1">
      <alignment vertical="top"/>
      <protection locked="0"/>
    </xf>
    <xf numFmtId="0" fontId="21" fillId="0" borderId="55" xfId="0" applyFont="1" applyBorder="1" applyAlignment="1" applyProtection="1">
      <alignment horizontal="justify" vertical="center" wrapText="1"/>
      <protection locked="0"/>
    </xf>
    <xf numFmtId="4" fontId="22" fillId="0" borderId="56" xfId="85" applyNumberFormat="1" applyFont="1" applyBorder="1" applyAlignment="1" applyProtection="1">
      <alignment horizontal="right" vertical="center"/>
      <protection locked="0"/>
    </xf>
    <xf numFmtId="0" fontId="21" fillId="0" borderId="55" xfId="0" applyFont="1" applyBorder="1" applyAlignment="1" applyProtection="1">
      <alignment vertical="top" wrapText="1"/>
      <protection locked="0"/>
    </xf>
    <xf numFmtId="0" fontId="20" fillId="0" borderId="57" xfId="0" applyFont="1" applyBorder="1" applyAlignment="1" applyProtection="1">
      <alignment vertical="top" wrapText="1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4" fontId="22" fillId="0" borderId="31" xfId="85" applyNumberFormat="1" applyFont="1" applyBorder="1" applyAlignment="1" applyProtection="1">
      <alignment horizontal="right" vertical="center"/>
      <protection locked="0"/>
    </xf>
    <xf numFmtId="4" fontId="22" fillId="0" borderId="58" xfId="85" applyNumberFormat="1" applyFont="1" applyBorder="1" applyAlignment="1" applyProtection="1">
      <alignment horizontal="right" vertical="center"/>
      <protection locked="0"/>
    </xf>
    <xf numFmtId="0" fontId="9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54" fillId="0" borderId="1" xfId="34" applyNumberFormat="1" applyProtection="1">
      <alignment horizontal="center" vertical="center"/>
      <protection/>
    </xf>
    <xf numFmtId="177" fontId="54" fillId="0" borderId="59" xfId="53" applyNumberFormat="1" applyBorder="1" applyProtection="1">
      <alignment horizontal="right" shrinkToFit="1"/>
      <protection/>
    </xf>
    <xf numFmtId="4" fontId="54" fillId="0" borderId="60" xfId="54" applyNumberFormat="1" applyBorder="1" applyProtection="1">
      <alignment horizontal="right" wrapText="1"/>
      <protection/>
    </xf>
    <xf numFmtId="0" fontId="54" fillId="0" borderId="1" xfId="33" applyNumberFormat="1" applyAlignment="1" applyProtection="1">
      <alignment horizontal="center" vertical="center" wrapText="1"/>
      <protection/>
    </xf>
    <xf numFmtId="49" fontId="54" fillId="0" borderId="1" xfId="41" applyNumberFormat="1" applyAlignment="1" applyProtection="1">
      <alignment horizontal="center" vertical="center" wrapText="1"/>
      <protection/>
    </xf>
    <xf numFmtId="0" fontId="54" fillId="0" borderId="61" xfId="33" applyNumberFormat="1" applyBorder="1" applyAlignment="1" applyProtection="1">
      <alignment horizontal="center" vertical="center" wrapText="1"/>
      <protection/>
    </xf>
    <xf numFmtId="0" fontId="54" fillId="0" borderId="1" xfId="33" applyAlignment="1" applyProtection="1">
      <alignment horizontal="center" vertical="center" wrapText="1"/>
      <protection locked="0"/>
    </xf>
    <xf numFmtId="49" fontId="54" fillId="0" borderId="1" xfId="41" applyAlignment="1" applyProtection="1">
      <alignment horizontal="center" vertical="center" wrapText="1"/>
      <protection locked="0"/>
    </xf>
    <xf numFmtId="0" fontId="54" fillId="0" borderId="61" xfId="33" applyBorder="1" applyAlignment="1" applyProtection="1">
      <alignment horizontal="center" vertical="center" wrapText="1"/>
      <protection locked="0"/>
    </xf>
    <xf numFmtId="0" fontId="54" fillId="0" borderId="30" xfId="33" applyNumberFormat="1" applyBorder="1" applyAlignment="1" applyProtection="1">
      <alignment horizontal="center" vertical="center" wrapText="1"/>
      <protection/>
    </xf>
    <xf numFmtId="0" fontId="54" fillId="0" borderId="30" xfId="33" applyBorder="1" applyAlignment="1" applyProtection="1">
      <alignment horizontal="center" vertical="center" wrapText="1"/>
      <protection locked="0"/>
    </xf>
    <xf numFmtId="0" fontId="54" fillId="0" borderId="62" xfId="35" applyNumberFormat="1" applyBorder="1" applyProtection="1">
      <alignment horizontal="left" wrapText="1"/>
      <protection/>
    </xf>
    <xf numFmtId="0" fontId="54" fillId="0" borderId="63" xfId="36" applyNumberFormat="1" applyBorder="1" applyProtection="1">
      <alignment horizontal="left" wrapText="1"/>
      <protection/>
    </xf>
    <xf numFmtId="0" fontId="9" fillId="0" borderId="64" xfId="43" applyNumberFormat="1" applyBorder="1" applyProtection="1">
      <alignment horizontal="left" wrapText="1"/>
      <protection/>
    </xf>
    <xf numFmtId="0" fontId="54" fillId="0" borderId="7" xfId="47" applyNumberFormat="1" applyBorder="1" applyProtection="1">
      <alignment horizontal="center" vertical="center" shrinkToFit="1"/>
      <protection/>
    </xf>
    <xf numFmtId="49" fontId="54" fillId="0" borderId="7" xfId="49" applyNumberFormat="1" applyBorder="1" applyProtection="1">
      <alignment horizontal="center" vertical="center" shrinkToFit="1"/>
      <protection/>
    </xf>
    <xf numFmtId="49" fontId="54" fillId="0" borderId="59" xfId="49" applyNumberFormat="1" applyBorder="1" applyProtection="1">
      <alignment horizontal="center" vertical="center" shrinkToFit="1"/>
      <protection/>
    </xf>
    <xf numFmtId="177" fontId="54" fillId="0" borderId="7" xfId="50" applyNumberFormat="1" applyBorder="1" applyProtection="1">
      <alignment horizontal="right" shrinkToFit="1"/>
      <protection/>
    </xf>
    <xf numFmtId="4" fontId="54" fillId="0" borderId="12" xfId="51" applyNumberFormat="1" applyBorder="1" applyProtection="1">
      <alignment horizontal="right" wrapText="1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9" fontId="54" fillId="0" borderId="65" xfId="39" applyNumberFormat="1" applyBorder="1" applyProtection="1">
      <alignment horizontal="center"/>
      <protection/>
    </xf>
    <xf numFmtId="4" fontId="54" fillId="0" borderId="66" xfId="42" applyNumberFormat="1" applyBorder="1" applyProtection="1">
      <alignment horizontal="right" shrinkToFit="1"/>
      <protection/>
    </xf>
    <xf numFmtId="4" fontId="54" fillId="0" borderId="67" xfId="52" applyNumberFormat="1" applyBorder="1" applyProtection="1">
      <alignment horizontal="right" shrinkToFit="1"/>
      <protection/>
    </xf>
    <xf numFmtId="49" fontId="54" fillId="0" borderId="68" xfId="40" applyNumberFormat="1" applyBorder="1" applyProtection="1">
      <alignment horizontal="center"/>
      <protection/>
    </xf>
    <xf numFmtId="49" fontId="54" fillId="0" borderId="69" xfId="48" applyNumberFormat="1" applyBorder="1" applyProtection="1">
      <alignment horizontal="center" wrapText="1"/>
      <protection/>
    </xf>
    <xf numFmtId="4" fontId="54" fillId="0" borderId="28" xfId="52" applyNumberFormat="1" applyBorder="1" applyProtection="1">
      <alignment horizontal="right" shrinkToFit="1"/>
      <protection/>
    </xf>
    <xf numFmtId="4" fontId="54" fillId="0" borderId="34" xfId="52" applyNumberFormat="1" applyBorder="1" applyProtection="1">
      <alignment horizontal="right" shrinkToFit="1"/>
      <protection/>
    </xf>
    <xf numFmtId="4" fontId="54" fillId="0" borderId="70" xfId="52" applyNumberFormat="1" applyBorder="1" applyProtection="1">
      <alignment horizontal="right" shrinkToFit="1"/>
      <protection/>
    </xf>
    <xf numFmtId="4" fontId="54" fillId="0" borderId="71" xfId="52" applyNumberFormat="1" applyBorder="1" applyProtection="1">
      <alignment horizontal="right" shrinkToFit="1"/>
      <protection/>
    </xf>
    <xf numFmtId="4" fontId="54" fillId="0" borderId="72" xfId="52" applyNumberFormat="1" applyBorder="1" applyProtection="1">
      <alignment horizontal="right" shrinkToFit="1"/>
      <protection/>
    </xf>
    <xf numFmtId="49" fontId="54" fillId="0" borderId="73" xfId="49" applyNumberFormat="1" applyBorder="1" applyProtection="1">
      <alignment horizontal="center" vertical="center" shrinkToFit="1"/>
      <protection/>
    </xf>
    <xf numFmtId="4" fontId="54" fillId="0" borderId="74" xfId="52" applyNumberFormat="1" applyBorder="1" applyProtection="1">
      <alignment horizontal="right" shrinkToFit="1"/>
      <protection/>
    </xf>
    <xf numFmtId="4" fontId="54" fillId="0" borderId="75" xfId="52" applyNumberFormat="1" applyBorder="1" applyProtection="1">
      <alignment horizontal="right" shrinkToFit="1"/>
      <protection/>
    </xf>
    <xf numFmtId="4" fontId="54" fillId="0" borderId="76" xfId="52" applyNumberFormat="1" applyBorder="1" applyProtection="1">
      <alignment horizontal="right" shrinkToFit="1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45" fillId="0" borderId="3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right"/>
    </xf>
    <xf numFmtId="0" fontId="45" fillId="34" borderId="0" xfId="0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right"/>
    </xf>
    <xf numFmtId="4" fontId="73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center"/>
    </xf>
    <xf numFmtId="0" fontId="0" fillId="0" borderId="30" xfId="0" applyBorder="1" applyAlignment="1" applyProtection="1">
      <alignment vertical="top"/>
      <protection locked="0"/>
    </xf>
    <xf numFmtId="0" fontId="45" fillId="0" borderId="3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vertical="center" wrapText="1"/>
    </xf>
    <xf numFmtId="49" fontId="46" fillId="0" borderId="30" xfId="0" applyNumberFormat="1" applyFont="1" applyFill="1" applyBorder="1" applyAlignment="1">
      <alignment horizontal="center"/>
    </xf>
    <xf numFmtId="4" fontId="45" fillId="0" borderId="30" xfId="0" applyNumberFormat="1" applyFont="1" applyFill="1" applyBorder="1" applyAlignment="1">
      <alignment horizontal="right"/>
    </xf>
    <xf numFmtId="0" fontId="45" fillId="0" borderId="30" xfId="0" applyFont="1" applyFill="1" applyBorder="1" applyAlignment="1">
      <alignment wrapText="1"/>
    </xf>
    <xf numFmtId="0" fontId="45" fillId="34" borderId="30" xfId="0" applyFont="1" applyFill="1" applyBorder="1" applyAlignment="1">
      <alignment vertical="center" wrapText="1"/>
    </xf>
    <xf numFmtId="4" fontId="73" fillId="0" borderId="30" xfId="0" applyNumberFormat="1" applyFont="1" applyFill="1" applyBorder="1" applyAlignment="1">
      <alignment horizontal="right"/>
    </xf>
    <xf numFmtId="0" fontId="45" fillId="0" borderId="30" xfId="0" applyNumberFormat="1" applyFont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  <xf numFmtId="49" fontId="46" fillId="0" borderId="30" xfId="0" applyNumberFormat="1" applyFont="1" applyFill="1" applyBorder="1" applyAlignment="1" quotePrefix="1">
      <alignment horizontal="center"/>
    </xf>
    <xf numFmtId="0" fontId="46" fillId="34" borderId="30" xfId="0" applyFont="1" applyFill="1" applyBorder="1" applyAlignment="1">
      <alignment horizontal="left" vertical="top" wrapText="1"/>
    </xf>
    <xf numFmtId="0" fontId="45" fillId="34" borderId="30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wrapText="1"/>
    </xf>
    <xf numFmtId="0" fontId="74" fillId="0" borderId="30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left" vertical="center" wrapText="1"/>
    </xf>
    <xf numFmtId="4" fontId="45" fillId="0" borderId="30" xfId="0" applyNumberFormat="1" applyFont="1" applyFill="1" applyBorder="1" applyAlignment="1">
      <alignment/>
    </xf>
    <xf numFmtId="0" fontId="45" fillId="0" borderId="30" xfId="0" applyNumberFormat="1" applyFont="1" applyFill="1" applyBorder="1" applyAlignment="1">
      <alignment vertical="center" wrapText="1"/>
    </xf>
    <xf numFmtId="4" fontId="48" fillId="0" borderId="30" xfId="0" applyNumberFormat="1" applyFont="1" applyFill="1" applyBorder="1" applyAlignment="1">
      <alignment horizontal="right"/>
    </xf>
    <xf numFmtId="4" fontId="76" fillId="0" borderId="30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/>
    </xf>
    <xf numFmtId="4" fontId="77" fillId="0" borderId="30" xfId="0" applyNumberFormat="1" applyFont="1" applyFill="1" applyBorder="1" applyAlignment="1">
      <alignment horizontal="right"/>
    </xf>
    <xf numFmtId="0" fontId="45" fillId="0" borderId="30" xfId="0" applyFont="1" applyFill="1" applyBorder="1" applyAlignment="1">
      <alignment/>
    </xf>
    <xf numFmtId="49" fontId="45" fillId="0" borderId="3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30" xfId="85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5" fillId="0" borderId="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4" fontId="0" fillId="0" borderId="30" xfId="0" applyNumberFormat="1" applyBorder="1" applyAlignment="1">
      <alignment vertical="center"/>
    </xf>
    <xf numFmtId="0" fontId="0" fillId="0" borderId="25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30" xfId="0" applyFont="1" applyBorder="1" applyAlignment="1">
      <alignment horizontal="lef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29" xfId="34"/>
    <cellStyle name="xl30" xfId="35"/>
    <cellStyle name="xl31" xfId="36"/>
    <cellStyle name="xl32" xfId="37"/>
    <cellStyle name="xl38" xfId="38"/>
    <cellStyle name="xl43" xfId="39"/>
    <cellStyle name="xl44" xfId="40"/>
    <cellStyle name="xl48" xfId="41"/>
    <cellStyle name="xl50" xfId="42"/>
    <cellStyle name="xl73" xfId="43"/>
    <cellStyle name="xl77" xfId="44"/>
    <cellStyle name="xl78" xfId="45"/>
    <cellStyle name="xl79" xfId="46"/>
    <cellStyle name="xl83" xfId="47"/>
    <cellStyle name="xl84" xfId="48"/>
    <cellStyle name="xl86" xfId="49"/>
    <cellStyle name="xl87" xfId="50"/>
    <cellStyle name="xl88" xfId="51"/>
    <cellStyle name="xl91" xfId="52"/>
    <cellStyle name="xl92" xfId="53"/>
    <cellStyle name="xl93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110" zoomScaleNormal="110" zoomScalePageLayoutView="0" workbookViewId="0" topLeftCell="A1">
      <selection activeCell="F2" sqref="F2:G2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124" t="s">
        <v>0</v>
      </c>
      <c r="G1" s="124"/>
    </row>
    <row r="2" spans="6:7" ht="29.25" customHeight="1">
      <c r="F2" s="124" t="s">
        <v>1</v>
      </c>
      <c r="G2" s="124"/>
    </row>
    <row r="3" spans="6:7" ht="12.75" customHeight="1">
      <c r="F3" s="4" t="s">
        <v>337</v>
      </c>
      <c r="G3" s="4"/>
    </row>
    <row r="4" ht="12.75">
      <c r="G4" s="3"/>
    </row>
    <row r="5" spans="1:7" ht="12.75">
      <c r="A5" s="125" t="s">
        <v>5</v>
      </c>
      <c r="B5" s="125"/>
      <c r="C5" s="125"/>
      <c r="D5" s="125"/>
      <c r="E5" s="125"/>
      <c r="F5" s="125"/>
      <c r="G5" s="125"/>
    </row>
    <row r="6" spans="1:7" ht="12.75" customHeight="1">
      <c r="A6" s="125" t="s">
        <v>3</v>
      </c>
      <c r="B6" s="125"/>
      <c r="C6" s="125"/>
      <c r="D6" s="125"/>
      <c r="E6" s="125"/>
      <c r="F6" s="125"/>
      <c r="G6" s="125"/>
    </row>
    <row r="7" spans="1:7" ht="12.75" customHeight="1">
      <c r="A7" s="126" t="s">
        <v>305</v>
      </c>
      <c r="B7" s="125"/>
      <c r="C7" s="125"/>
      <c r="D7" s="125"/>
      <c r="E7" s="125"/>
      <c r="F7" s="125"/>
      <c r="G7" s="125"/>
    </row>
    <row r="8" spans="6:7" ht="20.25" customHeight="1">
      <c r="F8" s="11"/>
      <c r="G8" s="5"/>
    </row>
    <row r="9" spans="1:7" s="6" customFormat="1" ht="25.5" customHeight="1">
      <c r="A9" s="127" t="s">
        <v>6</v>
      </c>
      <c r="B9" s="128"/>
      <c r="C9" s="128"/>
      <c r="D9" s="128"/>
      <c r="E9" s="129"/>
      <c r="F9" s="12" t="s">
        <v>23</v>
      </c>
      <c r="G9" s="12" t="s">
        <v>2</v>
      </c>
    </row>
    <row r="10" spans="1:7" s="6" customFormat="1" ht="9.75" customHeight="1">
      <c r="A10" s="123">
        <v>1</v>
      </c>
      <c r="B10" s="123"/>
      <c r="C10" s="123"/>
      <c r="D10" s="123"/>
      <c r="E10" s="123"/>
      <c r="F10" s="31">
        <v>2</v>
      </c>
      <c r="G10" s="70" t="s">
        <v>22</v>
      </c>
    </row>
    <row r="11" spans="1:7" s="6" customFormat="1" ht="87" customHeight="1">
      <c r="A11" s="8" t="s">
        <v>8</v>
      </c>
      <c r="B11" s="9" t="s">
        <v>11</v>
      </c>
      <c r="C11" s="9" t="s">
        <v>9</v>
      </c>
      <c r="D11" s="9" t="s">
        <v>24</v>
      </c>
      <c r="E11" s="10" t="s">
        <v>10</v>
      </c>
      <c r="F11" s="81" t="s">
        <v>152</v>
      </c>
      <c r="G11" s="82">
        <v>11717252.12</v>
      </c>
    </row>
    <row r="12" spans="1:7" s="6" customFormat="1" ht="67.5">
      <c r="A12" s="88" t="s">
        <v>8</v>
      </c>
      <c r="B12" s="64" t="s">
        <v>11</v>
      </c>
      <c r="C12" s="64" t="s">
        <v>9</v>
      </c>
      <c r="D12" s="64" t="s">
        <v>144</v>
      </c>
      <c r="E12" s="89" t="s">
        <v>10</v>
      </c>
      <c r="F12" s="81" t="s">
        <v>179</v>
      </c>
      <c r="G12" s="82">
        <v>2416.7</v>
      </c>
    </row>
    <row r="13" spans="1:7" s="6" customFormat="1" ht="78.75">
      <c r="A13" s="8" t="s">
        <v>8</v>
      </c>
      <c r="B13" s="9" t="s">
        <v>11</v>
      </c>
      <c r="C13" s="9" t="s">
        <v>9</v>
      </c>
      <c r="D13" s="9" t="s">
        <v>25</v>
      </c>
      <c r="E13" s="10" t="s">
        <v>10</v>
      </c>
      <c r="F13" s="81" t="s">
        <v>153</v>
      </c>
      <c r="G13" s="82">
        <v>52843.04</v>
      </c>
    </row>
    <row r="14" spans="1:7" s="6" customFormat="1" ht="87" customHeight="1">
      <c r="A14" s="8" t="s">
        <v>8</v>
      </c>
      <c r="B14" s="9" t="s">
        <v>11</v>
      </c>
      <c r="C14" s="9" t="s">
        <v>9</v>
      </c>
      <c r="D14" s="9" t="s">
        <v>319</v>
      </c>
      <c r="E14" s="10" t="s">
        <v>10</v>
      </c>
      <c r="F14" s="81" t="s">
        <v>318</v>
      </c>
      <c r="G14" s="82">
        <v>-4.06</v>
      </c>
    </row>
    <row r="15" spans="1:7" s="6" customFormat="1" ht="111" customHeight="1">
      <c r="A15" s="88" t="s">
        <v>8</v>
      </c>
      <c r="B15" s="64" t="s">
        <v>143</v>
      </c>
      <c r="C15" s="64" t="s">
        <v>9</v>
      </c>
      <c r="D15" s="64" t="s">
        <v>24</v>
      </c>
      <c r="E15" s="89" t="s">
        <v>10</v>
      </c>
      <c r="F15" s="81" t="s">
        <v>154</v>
      </c>
      <c r="G15" s="82">
        <v>597.68</v>
      </c>
    </row>
    <row r="16" spans="1:7" s="6" customFormat="1" ht="108" customHeight="1">
      <c r="A16" s="8" t="s">
        <v>8</v>
      </c>
      <c r="B16" s="9" t="s">
        <v>143</v>
      </c>
      <c r="C16" s="9" t="s">
        <v>9</v>
      </c>
      <c r="D16" s="9" t="s">
        <v>25</v>
      </c>
      <c r="E16" s="10" t="s">
        <v>10</v>
      </c>
      <c r="F16" s="81" t="s">
        <v>180</v>
      </c>
      <c r="G16" s="82">
        <v>27.5</v>
      </c>
    </row>
    <row r="17" spans="1:7" s="6" customFormat="1" ht="56.25">
      <c r="A17" s="88" t="s">
        <v>8</v>
      </c>
      <c r="B17" s="64" t="s">
        <v>12</v>
      </c>
      <c r="C17" s="64" t="s">
        <v>9</v>
      </c>
      <c r="D17" s="64" t="s">
        <v>24</v>
      </c>
      <c r="E17" s="89" t="s">
        <v>10</v>
      </c>
      <c r="F17" s="81" t="s">
        <v>155</v>
      </c>
      <c r="G17" s="82">
        <v>25002.56</v>
      </c>
    </row>
    <row r="18" spans="1:7" s="6" customFormat="1" ht="48" customHeight="1">
      <c r="A18" s="88" t="s">
        <v>8</v>
      </c>
      <c r="B18" s="64" t="s">
        <v>12</v>
      </c>
      <c r="C18" s="64" t="s">
        <v>9</v>
      </c>
      <c r="D18" s="64" t="s">
        <v>144</v>
      </c>
      <c r="E18" s="89" t="s">
        <v>10</v>
      </c>
      <c r="F18" s="81" t="s">
        <v>156</v>
      </c>
      <c r="G18" s="82">
        <v>5.83</v>
      </c>
    </row>
    <row r="19" spans="1:7" s="6" customFormat="1" ht="57" customHeight="1">
      <c r="A19" s="8" t="s">
        <v>8</v>
      </c>
      <c r="B19" s="9" t="s">
        <v>12</v>
      </c>
      <c r="C19" s="9" t="s">
        <v>9</v>
      </c>
      <c r="D19" s="9" t="s">
        <v>25</v>
      </c>
      <c r="E19" s="10" t="s">
        <v>10</v>
      </c>
      <c r="F19" s="81" t="s">
        <v>157</v>
      </c>
      <c r="G19" s="82">
        <v>270.12</v>
      </c>
    </row>
    <row r="20" spans="1:7" s="6" customFormat="1" ht="57" customHeight="1">
      <c r="A20" s="8" t="s">
        <v>8</v>
      </c>
      <c r="B20" s="9" t="s">
        <v>320</v>
      </c>
      <c r="C20" s="9" t="s">
        <v>9</v>
      </c>
      <c r="D20" s="9" t="s">
        <v>144</v>
      </c>
      <c r="E20" s="10" t="s">
        <v>10</v>
      </c>
      <c r="F20" s="81" t="s">
        <v>321</v>
      </c>
      <c r="G20" s="82">
        <v>4</v>
      </c>
    </row>
    <row r="21" spans="1:7" s="6" customFormat="1" ht="45">
      <c r="A21" s="88" t="s">
        <v>8</v>
      </c>
      <c r="B21" s="64" t="s">
        <v>13</v>
      </c>
      <c r="C21" s="64" t="s">
        <v>9</v>
      </c>
      <c r="D21" s="64" t="s">
        <v>24</v>
      </c>
      <c r="E21" s="89" t="s">
        <v>10</v>
      </c>
      <c r="F21" s="81" t="s">
        <v>158</v>
      </c>
      <c r="G21" s="82">
        <v>625318.03</v>
      </c>
    </row>
    <row r="22" spans="1:7" s="6" customFormat="1" ht="34.5" customHeight="1">
      <c r="A22" s="8" t="s">
        <v>8</v>
      </c>
      <c r="B22" s="9" t="s">
        <v>13</v>
      </c>
      <c r="C22" s="9" t="s">
        <v>9</v>
      </c>
      <c r="D22" s="9" t="s">
        <v>144</v>
      </c>
      <c r="E22" s="10" t="s">
        <v>10</v>
      </c>
      <c r="F22" s="81" t="s">
        <v>159</v>
      </c>
      <c r="G22" s="82">
        <v>13607.53</v>
      </c>
    </row>
    <row r="23" spans="1:7" s="6" customFormat="1" ht="45">
      <c r="A23" s="88" t="s">
        <v>8</v>
      </c>
      <c r="B23" s="64" t="s">
        <v>13</v>
      </c>
      <c r="C23" s="64" t="s">
        <v>9</v>
      </c>
      <c r="D23" s="64" t="s">
        <v>25</v>
      </c>
      <c r="E23" s="89" t="s">
        <v>10</v>
      </c>
      <c r="F23" s="81" t="s">
        <v>160</v>
      </c>
      <c r="G23" s="82">
        <v>3025</v>
      </c>
    </row>
    <row r="24" spans="1:7" s="6" customFormat="1" ht="56.25">
      <c r="A24" s="88" t="s">
        <v>8</v>
      </c>
      <c r="B24" s="64" t="s">
        <v>14</v>
      </c>
      <c r="C24" s="64" t="s">
        <v>9</v>
      </c>
      <c r="D24" s="64" t="s">
        <v>24</v>
      </c>
      <c r="E24" s="89" t="s">
        <v>10</v>
      </c>
      <c r="F24" s="81" t="s">
        <v>162</v>
      </c>
      <c r="G24" s="82">
        <v>1349514.35</v>
      </c>
    </row>
    <row r="25" spans="1:7" s="6" customFormat="1" ht="33.75">
      <c r="A25" s="8" t="s">
        <v>8</v>
      </c>
      <c r="B25" s="9" t="s">
        <v>14</v>
      </c>
      <c r="C25" s="9" t="s">
        <v>9</v>
      </c>
      <c r="D25" s="9" t="s">
        <v>144</v>
      </c>
      <c r="E25" s="10" t="s">
        <v>10</v>
      </c>
      <c r="F25" s="81" t="s">
        <v>161</v>
      </c>
      <c r="G25" s="82">
        <v>6118.05</v>
      </c>
    </row>
    <row r="26" spans="1:7" s="6" customFormat="1" ht="56.25">
      <c r="A26" s="88" t="s">
        <v>8</v>
      </c>
      <c r="B26" s="64" t="s">
        <v>15</v>
      </c>
      <c r="C26" s="64" t="s">
        <v>16</v>
      </c>
      <c r="D26" s="64" t="s">
        <v>24</v>
      </c>
      <c r="E26" s="89" t="s">
        <v>10</v>
      </c>
      <c r="F26" s="81" t="s">
        <v>163</v>
      </c>
      <c r="G26" s="82">
        <v>1385079.72</v>
      </c>
    </row>
    <row r="27" spans="1:7" s="6" customFormat="1" ht="45">
      <c r="A27" s="8" t="s">
        <v>8</v>
      </c>
      <c r="B27" s="9" t="s">
        <v>15</v>
      </c>
      <c r="C27" s="9" t="s">
        <v>16</v>
      </c>
      <c r="D27" s="9" t="s">
        <v>144</v>
      </c>
      <c r="E27" s="10" t="s">
        <v>10</v>
      </c>
      <c r="F27" s="81" t="s">
        <v>164</v>
      </c>
      <c r="G27" s="82">
        <v>56146.2</v>
      </c>
    </row>
    <row r="28" spans="1:7" s="6" customFormat="1" ht="45">
      <c r="A28" s="92" t="s">
        <v>8</v>
      </c>
      <c r="B28" s="93" t="s">
        <v>145</v>
      </c>
      <c r="C28" s="93" t="s">
        <v>16</v>
      </c>
      <c r="D28" s="93" t="s">
        <v>24</v>
      </c>
      <c r="E28" s="94" t="s">
        <v>10</v>
      </c>
      <c r="F28" s="83" t="s">
        <v>165</v>
      </c>
      <c r="G28" s="84">
        <v>74213788.64</v>
      </c>
    </row>
    <row r="29" spans="1:7" s="6" customFormat="1" ht="39" customHeight="1">
      <c r="A29" s="90" t="s">
        <v>8</v>
      </c>
      <c r="B29" s="65" t="s">
        <v>145</v>
      </c>
      <c r="C29" s="65" t="s">
        <v>16</v>
      </c>
      <c r="D29" s="65" t="s">
        <v>144</v>
      </c>
      <c r="E29" s="91" t="s">
        <v>10</v>
      </c>
      <c r="F29" s="83" t="s">
        <v>166</v>
      </c>
      <c r="G29" s="84">
        <v>327483.09</v>
      </c>
    </row>
    <row r="30" spans="1:7" s="6" customFormat="1" ht="45">
      <c r="A30" s="92" t="s">
        <v>8</v>
      </c>
      <c r="B30" s="93" t="s">
        <v>145</v>
      </c>
      <c r="C30" s="93" t="s">
        <v>16</v>
      </c>
      <c r="D30" s="93" t="s">
        <v>25</v>
      </c>
      <c r="E30" s="94" t="s">
        <v>10</v>
      </c>
      <c r="F30" s="83" t="s">
        <v>167</v>
      </c>
      <c r="G30" s="84">
        <v>290027.8</v>
      </c>
    </row>
    <row r="31" spans="1:7" s="6" customFormat="1" ht="49.5" customHeight="1">
      <c r="A31" s="92" t="s">
        <v>8</v>
      </c>
      <c r="B31" s="93" t="s">
        <v>146</v>
      </c>
      <c r="C31" s="93" t="s">
        <v>16</v>
      </c>
      <c r="D31" s="93" t="s">
        <v>24</v>
      </c>
      <c r="E31" s="94" t="s">
        <v>10</v>
      </c>
      <c r="F31" s="83" t="s">
        <v>168</v>
      </c>
      <c r="G31" s="84">
        <v>21136907.26</v>
      </c>
    </row>
    <row r="32" spans="1:7" s="6" customFormat="1" ht="35.25" customHeight="1">
      <c r="A32" s="90" t="s">
        <v>8</v>
      </c>
      <c r="B32" s="65" t="s">
        <v>146</v>
      </c>
      <c r="C32" s="65" t="s">
        <v>16</v>
      </c>
      <c r="D32" s="65" t="s">
        <v>144</v>
      </c>
      <c r="E32" s="91" t="s">
        <v>10</v>
      </c>
      <c r="F32" s="83" t="s">
        <v>169</v>
      </c>
      <c r="G32" s="84">
        <v>195677.47</v>
      </c>
    </row>
    <row r="33" spans="1:7" s="6" customFormat="1" ht="56.25">
      <c r="A33" s="88" t="s">
        <v>18</v>
      </c>
      <c r="B33" s="64" t="s">
        <v>19</v>
      </c>
      <c r="C33" s="64" t="s">
        <v>16</v>
      </c>
      <c r="D33" s="64" t="s">
        <v>7</v>
      </c>
      <c r="E33" s="89" t="s">
        <v>17</v>
      </c>
      <c r="F33" s="81" t="s">
        <v>170</v>
      </c>
      <c r="G33" s="82">
        <v>176355.24</v>
      </c>
    </row>
    <row r="34" spans="1:7" s="6" customFormat="1" ht="57" customHeight="1">
      <c r="A34" s="8" t="s">
        <v>18</v>
      </c>
      <c r="B34" s="9" t="s">
        <v>147</v>
      </c>
      <c r="C34" s="9" t="s">
        <v>16</v>
      </c>
      <c r="D34" s="9" t="s">
        <v>7</v>
      </c>
      <c r="E34" s="10" t="s">
        <v>17</v>
      </c>
      <c r="F34" s="81" t="s">
        <v>171</v>
      </c>
      <c r="G34" s="82">
        <v>123038.41</v>
      </c>
    </row>
    <row r="35" spans="1:7" s="6" customFormat="1" ht="22.5">
      <c r="A35" s="88" t="s">
        <v>18</v>
      </c>
      <c r="B35" s="64" t="s">
        <v>148</v>
      </c>
      <c r="C35" s="64" t="s">
        <v>16</v>
      </c>
      <c r="D35" s="64" t="s">
        <v>7</v>
      </c>
      <c r="E35" s="89" t="s">
        <v>149</v>
      </c>
      <c r="F35" s="81" t="s">
        <v>150</v>
      </c>
      <c r="G35" s="82">
        <v>34117.13</v>
      </c>
    </row>
    <row r="36" spans="1:7" s="6" customFormat="1" ht="84.75" customHeight="1">
      <c r="A36" s="8" t="s">
        <v>322</v>
      </c>
      <c r="B36" s="9" t="s">
        <v>323</v>
      </c>
      <c r="C36" s="9" t="s">
        <v>16</v>
      </c>
      <c r="D36" s="9" t="s">
        <v>324</v>
      </c>
      <c r="E36" s="10" t="s">
        <v>111</v>
      </c>
      <c r="F36" s="81" t="s">
        <v>325</v>
      </c>
      <c r="G36" s="82">
        <v>40000</v>
      </c>
    </row>
    <row r="37" spans="1:7" s="6" customFormat="1" ht="33.75">
      <c r="A37" s="88" t="s">
        <v>18</v>
      </c>
      <c r="B37" s="64" t="s">
        <v>326</v>
      </c>
      <c r="C37" s="64" t="s">
        <v>16</v>
      </c>
      <c r="D37" s="64" t="s">
        <v>7</v>
      </c>
      <c r="E37" s="89" t="s">
        <v>111</v>
      </c>
      <c r="F37" s="81" t="s">
        <v>327</v>
      </c>
      <c r="G37" s="82">
        <v>5000</v>
      </c>
    </row>
    <row r="38" spans="1:7" s="6" customFormat="1" ht="22.5">
      <c r="A38" s="8" t="s">
        <v>18</v>
      </c>
      <c r="B38" s="9" t="s">
        <v>181</v>
      </c>
      <c r="C38" s="9" t="s">
        <v>16</v>
      </c>
      <c r="D38" s="9" t="s">
        <v>7</v>
      </c>
      <c r="E38" s="10" t="s">
        <v>20</v>
      </c>
      <c r="F38" s="81" t="s">
        <v>172</v>
      </c>
      <c r="G38" s="82">
        <v>-1000</v>
      </c>
    </row>
    <row r="39" spans="1:7" s="6" customFormat="1" ht="33.75">
      <c r="A39" s="88" t="s">
        <v>18</v>
      </c>
      <c r="B39" s="64" t="s">
        <v>328</v>
      </c>
      <c r="C39" s="64" t="s">
        <v>16</v>
      </c>
      <c r="D39" s="64" t="s">
        <v>7</v>
      </c>
      <c r="E39" s="89" t="s">
        <v>21</v>
      </c>
      <c r="F39" s="81" t="s">
        <v>173</v>
      </c>
      <c r="G39" s="82">
        <v>269591.18</v>
      </c>
    </row>
    <row r="40" spans="1:7" s="6" customFormat="1" ht="152.25" customHeight="1">
      <c r="A40" s="8" t="s">
        <v>18</v>
      </c>
      <c r="B40" s="9" t="s">
        <v>329</v>
      </c>
      <c r="C40" s="9" t="s">
        <v>16</v>
      </c>
      <c r="D40" s="9" t="s">
        <v>151</v>
      </c>
      <c r="E40" s="10" t="s">
        <v>21</v>
      </c>
      <c r="F40" s="81" t="s">
        <v>182</v>
      </c>
      <c r="G40" s="82">
        <v>1461083</v>
      </c>
    </row>
    <row r="41" spans="1:7" s="6" customFormat="1" ht="50.25" customHeight="1">
      <c r="A41" s="88" t="s">
        <v>18</v>
      </c>
      <c r="B41" s="64" t="s">
        <v>330</v>
      </c>
      <c r="C41" s="64" t="s">
        <v>16</v>
      </c>
      <c r="D41" s="64" t="s">
        <v>331</v>
      </c>
      <c r="E41" s="89" t="s">
        <v>21</v>
      </c>
      <c r="F41" s="81" t="s">
        <v>332</v>
      </c>
      <c r="G41" s="82">
        <v>325000</v>
      </c>
    </row>
    <row r="42" spans="1:7" s="6" customFormat="1" ht="50.25" customHeight="1">
      <c r="A42" s="8" t="s">
        <v>18</v>
      </c>
      <c r="B42" s="9" t="s">
        <v>333</v>
      </c>
      <c r="C42" s="9" t="s">
        <v>16</v>
      </c>
      <c r="D42" s="9" t="s">
        <v>334</v>
      </c>
      <c r="E42" s="10" t="s">
        <v>21</v>
      </c>
      <c r="F42" s="81" t="s">
        <v>335</v>
      </c>
      <c r="G42" s="82">
        <v>6537467.52</v>
      </c>
    </row>
    <row r="43" spans="1:7" s="6" customFormat="1" ht="67.5">
      <c r="A43" s="8" t="s">
        <v>18</v>
      </c>
      <c r="B43" s="9" t="s">
        <v>336</v>
      </c>
      <c r="C43" s="9" t="s">
        <v>16</v>
      </c>
      <c r="D43" s="9" t="s">
        <v>7</v>
      </c>
      <c r="E43" s="10" t="s">
        <v>20</v>
      </c>
      <c r="F43" s="81" t="s">
        <v>335</v>
      </c>
      <c r="G43" s="82">
        <v>100000</v>
      </c>
    </row>
    <row r="44" spans="1:7" s="6" customFormat="1" ht="27.75" customHeight="1">
      <c r="A44" s="64"/>
      <c r="B44" s="64"/>
      <c r="C44" s="64"/>
      <c r="D44" s="64"/>
      <c r="E44" s="64"/>
      <c r="F44" s="66" t="s">
        <v>4</v>
      </c>
      <c r="G44" s="67">
        <f>SUM(G11:G43)</f>
        <v>120471761.10999998</v>
      </c>
    </row>
    <row r="45" spans="1:7" s="6" customFormat="1" ht="12.75">
      <c r="A45" s="1"/>
      <c r="B45" s="1"/>
      <c r="C45" s="1"/>
      <c r="D45" s="1"/>
      <c r="E45" s="1"/>
      <c r="F45" s="1"/>
      <c r="G45" s="2"/>
    </row>
    <row r="46" spans="1:7" s="6" customFormat="1" ht="409.5">
      <c r="A46" s="1"/>
      <c r="B46" s="1"/>
      <c r="C46" s="1"/>
      <c r="D46" s="1"/>
      <c r="E46" s="1"/>
      <c r="F46" s="1"/>
      <c r="G46" s="2"/>
    </row>
    <row r="47" spans="1:7" s="6" customFormat="1" ht="409.5">
      <c r="A47" s="1"/>
      <c r="B47" s="1"/>
      <c r="C47" s="1"/>
      <c r="D47" s="1"/>
      <c r="E47" s="1"/>
      <c r="F47" s="1"/>
      <c r="G47" s="2"/>
    </row>
    <row r="48" spans="1:7" s="6" customFormat="1" ht="12.75">
      <c r="A48" s="1"/>
      <c r="B48" s="1"/>
      <c r="C48" s="1"/>
      <c r="D48" s="1"/>
      <c r="E48" s="1"/>
      <c r="F48" s="1"/>
      <c r="G48" s="2"/>
    </row>
  </sheetData>
  <sheetProtection/>
  <mergeCells count="7">
    <mergeCell ref="A10:E10"/>
    <mergeCell ref="F1:G1"/>
    <mergeCell ref="F2:G2"/>
    <mergeCell ref="A5:G5"/>
    <mergeCell ref="A6:G6"/>
    <mergeCell ref="A7:G7"/>
    <mergeCell ref="A9:E9"/>
  </mergeCells>
  <printOptions/>
  <pageMargins left="0.5905511811023623" right="0.1968503937007874" top="0.4330708661417323" bottom="0.3937007874015748" header="0.35433070866141736" footer="0.15748031496062992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1"/>
  <sheetViews>
    <sheetView zoomScalePageLayoutView="0" workbookViewId="0" topLeftCell="A1">
      <selection activeCell="C9" sqref="C9:C11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4" width="16.140625" style="6" customWidth="1"/>
    <col min="5" max="5" width="16.00390625" style="6" customWidth="1"/>
    <col min="6" max="6" width="12.421875" style="6" customWidth="1"/>
    <col min="7" max="7" width="11.7109375" style="6" customWidth="1"/>
    <col min="8" max="8" width="13.28125" style="6" customWidth="1"/>
    <col min="9" max="9" width="7.00390625" style="6" customWidth="1"/>
    <col min="10" max="10" width="9.140625" style="6" customWidth="1"/>
    <col min="11" max="11" width="12.7109375" style="6" bestFit="1" customWidth="1"/>
    <col min="12" max="198" width="9.140625" style="6" customWidth="1"/>
    <col min="199" max="199" width="24.8515625" style="6" customWidth="1"/>
    <col min="200" max="200" width="0" style="6" hidden="1" customWidth="1"/>
    <col min="201" max="201" width="5.28125" style="6" customWidth="1"/>
    <col min="202" max="203" width="6.421875" style="6" customWidth="1"/>
    <col min="204" max="204" width="8.140625" style="6" customWidth="1"/>
    <col min="205" max="206" width="7.57421875" style="6" customWidth="1"/>
    <col min="207" max="207" width="12.8515625" style="6" customWidth="1"/>
    <col min="208" max="208" width="14.8515625" style="6" customWidth="1"/>
    <col min="209" max="209" width="11.421875" style="6" customWidth="1"/>
    <col min="210" max="16384" width="9.140625" style="6" customWidth="1"/>
  </cols>
  <sheetData>
    <row r="1" spans="1:255" ht="12.75">
      <c r="A1" s="13"/>
      <c r="B1" s="13"/>
      <c r="C1" s="13"/>
      <c r="D1" s="163" t="s">
        <v>26</v>
      </c>
      <c r="E1" s="163"/>
      <c r="F1" s="124"/>
      <c r="G1" s="124"/>
      <c r="H1" s="124"/>
      <c r="I1" s="12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39" customHeight="1">
      <c r="A2" s="13"/>
      <c r="B2" s="13"/>
      <c r="C2" s="13"/>
      <c r="D2" s="164" t="s">
        <v>1</v>
      </c>
      <c r="E2" s="164"/>
      <c r="F2" s="124"/>
      <c r="G2" s="124"/>
      <c r="H2" s="124"/>
      <c r="I2" s="12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ht="12.75" customHeight="1">
      <c r="A3" s="13"/>
      <c r="B3" s="13"/>
      <c r="C3" s="13"/>
      <c r="D3" s="163" t="s">
        <v>306</v>
      </c>
      <c r="E3" s="163"/>
      <c r="F3" s="124"/>
      <c r="G3" s="124"/>
      <c r="H3" s="124"/>
      <c r="I3" s="12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ht="12.75">
      <c r="A4" s="13"/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ht="12.75">
      <c r="A5" s="126" t="s">
        <v>28</v>
      </c>
      <c r="B5" s="126"/>
      <c r="C5" s="126"/>
      <c r="D5" s="126"/>
      <c r="E5" s="126"/>
      <c r="F5" s="126"/>
      <c r="G5" s="143"/>
      <c r="H5" s="143"/>
      <c r="I5" s="14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12.75" customHeight="1">
      <c r="A6" s="126" t="s">
        <v>3</v>
      </c>
      <c r="B6" s="126"/>
      <c r="C6" s="126"/>
      <c r="D6" s="126"/>
      <c r="E6" s="126"/>
      <c r="F6" s="126"/>
      <c r="G6" s="143"/>
      <c r="H6" s="143"/>
      <c r="I6" s="14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ht="12.75" customHeight="1">
      <c r="A7" s="126" t="s">
        <v>307</v>
      </c>
      <c r="B7" s="126"/>
      <c r="C7" s="126"/>
      <c r="D7" s="126"/>
      <c r="E7" s="126"/>
      <c r="F7" s="126"/>
      <c r="G7" s="143"/>
      <c r="H7" s="143"/>
      <c r="I7" s="14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9" spans="1:6" ht="12.75" customHeight="1">
      <c r="A9" s="147" t="s">
        <v>338</v>
      </c>
      <c r="B9" s="147" t="s">
        <v>339</v>
      </c>
      <c r="C9" s="148" t="s">
        <v>340</v>
      </c>
      <c r="D9" s="148" t="s">
        <v>2</v>
      </c>
      <c r="E9" s="149" t="s">
        <v>175</v>
      </c>
      <c r="F9" s="153" t="s">
        <v>31</v>
      </c>
    </row>
    <row r="10" spans="1:6" ht="12.75">
      <c r="A10" s="150"/>
      <c r="B10" s="150"/>
      <c r="C10" s="151"/>
      <c r="D10" s="151"/>
      <c r="E10" s="152"/>
      <c r="F10" s="154"/>
    </row>
    <row r="11" spans="1:6" ht="12.75">
      <c r="A11" s="150"/>
      <c r="B11" s="150"/>
      <c r="C11" s="151"/>
      <c r="D11" s="151"/>
      <c r="E11" s="152"/>
      <c r="F11" s="154"/>
    </row>
    <row r="12" spans="1:6" ht="12.75">
      <c r="A12" s="144">
        <v>1</v>
      </c>
      <c r="B12" s="158">
        <v>3</v>
      </c>
      <c r="C12" s="159" t="s">
        <v>32</v>
      </c>
      <c r="D12" s="159" t="s">
        <v>33</v>
      </c>
      <c r="E12" s="160" t="s">
        <v>178</v>
      </c>
      <c r="F12" s="175">
        <v>7</v>
      </c>
    </row>
    <row r="13" spans="1:6" ht="12.75">
      <c r="A13" s="155" t="s">
        <v>34</v>
      </c>
      <c r="B13" s="165" t="s">
        <v>341</v>
      </c>
      <c r="C13" s="166">
        <v>128805733.6</v>
      </c>
      <c r="D13" s="166">
        <v>126711260.31</v>
      </c>
      <c r="E13" s="167">
        <v>2094473.29</v>
      </c>
      <c r="F13" s="172">
        <f>D13/C13*100</f>
        <v>98.37392852673446</v>
      </c>
    </row>
    <row r="14" spans="1:6" ht="12.75">
      <c r="A14" s="156" t="s">
        <v>35</v>
      </c>
      <c r="B14" s="168"/>
      <c r="C14" s="161"/>
      <c r="D14" s="161"/>
      <c r="E14" s="145"/>
      <c r="F14" s="170"/>
    </row>
    <row r="15" spans="1:6" ht="12.75">
      <c r="A15" s="157" t="s">
        <v>342</v>
      </c>
      <c r="B15" s="169" t="s">
        <v>343</v>
      </c>
      <c r="C15" s="162">
        <v>21857473.08</v>
      </c>
      <c r="D15" s="162">
        <v>21457473.08</v>
      </c>
      <c r="E15" s="146">
        <v>400000</v>
      </c>
      <c r="F15" s="171">
        <f aca="true" t="shared" si="0" ref="F15:F61">D15/C15*100</f>
        <v>98.16996228916321</v>
      </c>
    </row>
    <row r="16" spans="1:6" ht="33.75">
      <c r="A16" s="157" t="s">
        <v>344</v>
      </c>
      <c r="B16" s="169" t="s">
        <v>345</v>
      </c>
      <c r="C16" s="162">
        <v>1931004</v>
      </c>
      <c r="D16" s="162">
        <v>1931004</v>
      </c>
      <c r="E16" s="146">
        <v>0</v>
      </c>
      <c r="F16" s="173">
        <f t="shared" si="0"/>
        <v>100</v>
      </c>
    </row>
    <row r="17" spans="1:6" ht="22.5">
      <c r="A17" s="157" t="s">
        <v>346</v>
      </c>
      <c r="B17" s="169" t="s">
        <v>347</v>
      </c>
      <c r="C17" s="162">
        <v>1931004</v>
      </c>
      <c r="D17" s="162">
        <v>1931004</v>
      </c>
      <c r="E17" s="146">
        <v>0</v>
      </c>
      <c r="F17" s="174">
        <f t="shared" si="0"/>
        <v>100</v>
      </c>
    </row>
    <row r="18" spans="1:6" ht="56.25">
      <c r="A18" s="157" t="s">
        <v>244</v>
      </c>
      <c r="B18" s="169" t="s">
        <v>348</v>
      </c>
      <c r="C18" s="162">
        <v>1931004</v>
      </c>
      <c r="D18" s="162">
        <v>1931004</v>
      </c>
      <c r="E18" s="146">
        <v>0</v>
      </c>
      <c r="F18" s="174">
        <f t="shared" si="0"/>
        <v>100</v>
      </c>
    </row>
    <row r="19" spans="1:6" ht="22.5">
      <c r="A19" s="157" t="s">
        <v>349</v>
      </c>
      <c r="B19" s="169" t="s">
        <v>350</v>
      </c>
      <c r="C19" s="162">
        <v>1931004</v>
      </c>
      <c r="D19" s="162">
        <v>1931004</v>
      </c>
      <c r="E19" s="146">
        <v>0</v>
      </c>
      <c r="F19" s="174">
        <f t="shared" si="0"/>
        <v>100</v>
      </c>
    </row>
    <row r="20" spans="1:6" ht="45">
      <c r="A20" s="157" t="s">
        <v>351</v>
      </c>
      <c r="B20" s="169" t="s">
        <v>352</v>
      </c>
      <c r="C20" s="162">
        <v>9175145.16</v>
      </c>
      <c r="D20" s="162">
        <v>9175145.16</v>
      </c>
      <c r="E20" s="146">
        <v>0</v>
      </c>
      <c r="F20" s="174">
        <f t="shared" si="0"/>
        <v>100</v>
      </c>
    </row>
    <row r="21" spans="1:6" ht="12.75">
      <c r="A21" s="157" t="s">
        <v>353</v>
      </c>
      <c r="B21" s="169" t="s">
        <v>354</v>
      </c>
      <c r="C21" s="162">
        <v>8157211.95</v>
      </c>
      <c r="D21" s="162">
        <v>8157211.95</v>
      </c>
      <c r="E21" s="146">
        <v>0</v>
      </c>
      <c r="F21" s="174">
        <f t="shared" si="0"/>
        <v>100</v>
      </c>
    </row>
    <row r="22" spans="1:6" ht="56.25">
      <c r="A22" s="157" t="s">
        <v>244</v>
      </c>
      <c r="B22" s="169" t="s">
        <v>355</v>
      </c>
      <c r="C22" s="162">
        <v>6547434.63</v>
      </c>
      <c r="D22" s="162">
        <v>6547434.63</v>
      </c>
      <c r="E22" s="146">
        <v>0</v>
      </c>
      <c r="F22" s="174">
        <f t="shared" si="0"/>
        <v>100</v>
      </c>
    </row>
    <row r="23" spans="1:6" ht="22.5">
      <c r="A23" s="157" t="s">
        <v>349</v>
      </c>
      <c r="B23" s="169" t="s">
        <v>356</v>
      </c>
      <c r="C23" s="162">
        <v>6547434.63</v>
      </c>
      <c r="D23" s="162">
        <v>6547434.63</v>
      </c>
      <c r="E23" s="146">
        <v>0</v>
      </c>
      <c r="F23" s="174">
        <f t="shared" si="0"/>
        <v>100</v>
      </c>
    </row>
    <row r="24" spans="1:6" ht="22.5">
      <c r="A24" s="157" t="s">
        <v>228</v>
      </c>
      <c r="B24" s="169" t="s">
        <v>357</v>
      </c>
      <c r="C24" s="162">
        <v>1598830.61</v>
      </c>
      <c r="D24" s="162">
        <v>1598830.61</v>
      </c>
      <c r="E24" s="146">
        <v>0</v>
      </c>
      <c r="F24" s="174">
        <f t="shared" si="0"/>
        <v>100</v>
      </c>
    </row>
    <row r="25" spans="1:6" ht="22.5">
      <c r="A25" s="157" t="s">
        <v>229</v>
      </c>
      <c r="B25" s="169" t="s">
        <v>358</v>
      </c>
      <c r="C25" s="162">
        <v>1598830.61</v>
      </c>
      <c r="D25" s="162">
        <v>1598830.61</v>
      </c>
      <c r="E25" s="146">
        <v>0</v>
      </c>
      <c r="F25" s="174">
        <f t="shared" si="0"/>
        <v>100</v>
      </c>
    </row>
    <row r="26" spans="1:6" ht="12.75">
      <c r="A26" s="157" t="s">
        <v>226</v>
      </c>
      <c r="B26" s="169" t="s">
        <v>359</v>
      </c>
      <c r="C26" s="162">
        <v>10946.71</v>
      </c>
      <c r="D26" s="162">
        <v>10946.71</v>
      </c>
      <c r="E26" s="146">
        <v>0</v>
      </c>
      <c r="F26" s="174">
        <f t="shared" si="0"/>
        <v>100</v>
      </c>
    </row>
    <row r="27" spans="1:6" ht="12.75">
      <c r="A27" s="157" t="s">
        <v>249</v>
      </c>
      <c r="B27" s="169" t="s">
        <v>360</v>
      </c>
      <c r="C27" s="162">
        <v>10946.71</v>
      </c>
      <c r="D27" s="162">
        <v>10946.71</v>
      </c>
      <c r="E27" s="146">
        <v>0</v>
      </c>
      <c r="F27" s="174">
        <f t="shared" si="0"/>
        <v>100</v>
      </c>
    </row>
    <row r="28" spans="1:6" ht="22.5">
      <c r="A28" s="157" t="s">
        <v>361</v>
      </c>
      <c r="B28" s="169" t="s">
        <v>362</v>
      </c>
      <c r="C28" s="162">
        <v>1017933.21</v>
      </c>
      <c r="D28" s="162">
        <v>1017933.21</v>
      </c>
      <c r="E28" s="146">
        <v>0</v>
      </c>
      <c r="F28" s="174">
        <f t="shared" si="0"/>
        <v>100</v>
      </c>
    </row>
    <row r="29" spans="1:6" ht="56.25">
      <c r="A29" s="157" t="s">
        <v>244</v>
      </c>
      <c r="B29" s="169" t="s">
        <v>363</v>
      </c>
      <c r="C29" s="162">
        <v>1017933.21</v>
      </c>
      <c r="D29" s="162">
        <v>1017933.21</v>
      </c>
      <c r="E29" s="146">
        <v>0</v>
      </c>
      <c r="F29" s="174">
        <f t="shared" si="0"/>
        <v>100</v>
      </c>
    </row>
    <row r="30" spans="1:6" ht="22.5">
      <c r="A30" s="157" t="s">
        <v>349</v>
      </c>
      <c r="B30" s="169" t="s">
        <v>364</v>
      </c>
      <c r="C30" s="162">
        <v>1017933.21</v>
      </c>
      <c r="D30" s="162">
        <v>1017933.21</v>
      </c>
      <c r="E30" s="146">
        <v>0</v>
      </c>
      <c r="F30" s="174">
        <f t="shared" si="0"/>
        <v>100</v>
      </c>
    </row>
    <row r="31" spans="1:6" ht="12.75">
      <c r="A31" s="157" t="s">
        <v>365</v>
      </c>
      <c r="B31" s="169" t="s">
        <v>366</v>
      </c>
      <c r="C31" s="162">
        <v>400000</v>
      </c>
      <c r="D31" s="162">
        <v>0</v>
      </c>
      <c r="E31" s="146">
        <v>400000</v>
      </c>
      <c r="F31" s="174">
        <f t="shared" si="0"/>
        <v>0</v>
      </c>
    </row>
    <row r="32" spans="1:6" ht="12.75">
      <c r="A32" s="157" t="s">
        <v>367</v>
      </c>
      <c r="B32" s="169" t="s">
        <v>368</v>
      </c>
      <c r="C32" s="162">
        <v>400000</v>
      </c>
      <c r="D32" s="162">
        <v>0</v>
      </c>
      <c r="E32" s="146">
        <v>400000</v>
      </c>
      <c r="F32" s="174">
        <f t="shared" si="0"/>
        <v>0</v>
      </c>
    </row>
    <row r="33" spans="1:6" ht="12.75">
      <c r="A33" s="157" t="s">
        <v>226</v>
      </c>
      <c r="B33" s="169" t="s">
        <v>369</v>
      </c>
      <c r="C33" s="162">
        <v>400000</v>
      </c>
      <c r="D33" s="162">
        <v>0</v>
      </c>
      <c r="E33" s="146">
        <v>400000</v>
      </c>
      <c r="F33" s="174">
        <f t="shared" si="0"/>
        <v>0</v>
      </c>
    </row>
    <row r="34" spans="1:6" ht="12.75">
      <c r="A34" s="157" t="s">
        <v>370</v>
      </c>
      <c r="B34" s="169" t="s">
        <v>371</v>
      </c>
      <c r="C34" s="162">
        <v>400000</v>
      </c>
      <c r="D34" s="162">
        <v>0</v>
      </c>
      <c r="E34" s="146">
        <v>400000</v>
      </c>
      <c r="F34" s="174">
        <f t="shared" si="0"/>
        <v>0</v>
      </c>
    </row>
    <row r="35" spans="1:6" ht="12.75">
      <c r="A35" s="157" t="s">
        <v>372</v>
      </c>
      <c r="B35" s="169" t="s">
        <v>373</v>
      </c>
      <c r="C35" s="162">
        <v>10351323.92</v>
      </c>
      <c r="D35" s="162">
        <v>10351323.92</v>
      </c>
      <c r="E35" s="146">
        <v>0</v>
      </c>
      <c r="F35" s="174">
        <f t="shared" si="0"/>
        <v>100</v>
      </c>
    </row>
    <row r="36" spans="1:6" ht="22.5">
      <c r="A36" s="157" t="s">
        <v>374</v>
      </c>
      <c r="B36" s="169" t="s">
        <v>375</v>
      </c>
      <c r="C36" s="162">
        <v>5000</v>
      </c>
      <c r="D36" s="162">
        <v>5000</v>
      </c>
      <c r="E36" s="146">
        <v>0</v>
      </c>
      <c r="F36" s="174">
        <f t="shared" si="0"/>
        <v>100</v>
      </c>
    </row>
    <row r="37" spans="1:6" ht="12.75">
      <c r="A37" s="157" t="s">
        <v>226</v>
      </c>
      <c r="B37" s="169" t="s">
        <v>376</v>
      </c>
      <c r="C37" s="162">
        <v>5000</v>
      </c>
      <c r="D37" s="162">
        <v>5000</v>
      </c>
      <c r="E37" s="146">
        <v>0</v>
      </c>
      <c r="F37" s="174">
        <f t="shared" si="0"/>
        <v>100</v>
      </c>
    </row>
    <row r="38" spans="1:6" ht="12.75">
      <c r="A38" s="157" t="s">
        <v>377</v>
      </c>
      <c r="B38" s="169" t="s">
        <v>378</v>
      </c>
      <c r="C38" s="162">
        <v>5000</v>
      </c>
      <c r="D38" s="162">
        <v>5000</v>
      </c>
      <c r="E38" s="146">
        <v>0</v>
      </c>
      <c r="F38" s="174">
        <f t="shared" si="0"/>
        <v>100</v>
      </c>
    </row>
    <row r="39" spans="1:6" ht="33.75">
      <c r="A39" s="157" t="s">
        <v>379</v>
      </c>
      <c r="B39" s="169" t="s">
        <v>380</v>
      </c>
      <c r="C39" s="162">
        <v>5587322.09</v>
      </c>
      <c r="D39" s="162">
        <v>5587322.09</v>
      </c>
      <c r="E39" s="146">
        <v>0</v>
      </c>
      <c r="F39" s="174">
        <f t="shared" si="0"/>
        <v>100</v>
      </c>
    </row>
    <row r="40" spans="1:6" ht="56.25">
      <c r="A40" s="157" t="s">
        <v>244</v>
      </c>
      <c r="B40" s="169" t="s">
        <v>381</v>
      </c>
      <c r="C40" s="162">
        <v>5587322.09</v>
      </c>
      <c r="D40" s="162">
        <v>5587322.09</v>
      </c>
      <c r="E40" s="146">
        <v>0</v>
      </c>
      <c r="F40" s="174">
        <f t="shared" si="0"/>
        <v>100</v>
      </c>
    </row>
    <row r="41" spans="1:6" ht="22.5">
      <c r="A41" s="157" t="s">
        <v>349</v>
      </c>
      <c r="B41" s="169" t="s">
        <v>382</v>
      </c>
      <c r="C41" s="162">
        <v>5587322.09</v>
      </c>
      <c r="D41" s="162">
        <v>5587322.09</v>
      </c>
      <c r="E41" s="146">
        <v>0</v>
      </c>
      <c r="F41" s="174">
        <f t="shared" si="0"/>
        <v>100</v>
      </c>
    </row>
    <row r="42" spans="1:6" ht="33.75">
      <c r="A42" s="157" t="s">
        <v>383</v>
      </c>
      <c r="B42" s="169" t="s">
        <v>384</v>
      </c>
      <c r="C42" s="162">
        <v>519265.6</v>
      </c>
      <c r="D42" s="162">
        <v>519265.6</v>
      </c>
      <c r="E42" s="146">
        <v>0</v>
      </c>
      <c r="F42" s="174">
        <f t="shared" si="0"/>
        <v>100</v>
      </c>
    </row>
    <row r="43" spans="1:6" ht="22.5">
      <c r="A43" s="157" t="s">
        <v>228</v>
      </c>
      <c r="B43" s="169" t="s">
        <v>385</v>
      </c>
      <c r="C43" s="162">
        <v>519265.6</v>
      </c>
      <c r="D43" s="162">
        <v>519265.6</v>
      </c>
      <c r="E43" s="146">
        <v>0</v>
      </c>
      <c r="F43" s="174">
        <f t="shared" si="0"/>
        <v>100</v>
      </c>
    </row>
    <row r="44" spans="1:6" ht="22.5">
      <c r="A44" s="157" t="s">
        <v>229</v>
      </c>
      <c r="B44" s="169" t="s">
        <v>386</v>
      </c>
      <c r="C44" s="162">
        <v>519265.6</v>
      </c>
      <c r="D44" s="162">
        <v>519265.6</v>
      </c>
      <c r="E44" s="146">
        <v>0</v>
      </c>
      <c r="F44" s="174">
        <f t="shared" si="0"/>
        <v>100</v>
      </c>
    </row>
    <row r="45" spans="1:6" ht="12.75">
      <c r="A45" s="157" t="s">
        <v>387</v>
      </c>
      <c r="B45" s="169" t="s">
        <v>388</v>
      </c>
      <c r="C45" s="162">
        <v>643460.12</v>
      </c>
      <c r="D45" s="162">
        <v>643460.12</v>
      </c>
      <c r="E45" s="146">
        <v>0</v>
      </c>
      <c r="F45" s="174">
        <f t="shared" si="0"/>
        <v>100</v>
      </c>
    </row>
    <row r="46" spans="1:6" ht="22.5">
      <c r="A46" s="157" t="s">
        <v>228</v>
      </c>
      <c r="B46" s="169" t="s">
        <v>389</v>
      </c>
      <c r="C46" s="162">
        <v>643460.12</v>
      </c>
      <c r="D46" s="162">
        <v>643460.12</v>
      </c>
      <c r="E46" s="146">
        <v>0</v>
      </c>
      <c r="F46" s="174">
        <f t="shared" si="0"/>
        <v>100</v>
      </c>
    </row>
    <row r="47" spans="1:6" ht="22.5">
      <c r="A47" s="157" t="s">
        <v>229</v>
      </c>
      <c r="B47" s="169" t="s">
        <v>390</v>
      </c>
      <c r="C47" s="162">
        <v>643460.12</v>
      </c>
      <c r="D47" s="162">
        <v>643460.12</v>
      </c>
      <c r="E47" s="146">
        <v>0</v>
      </c>
      <c r="F47" s="174">
        <f t="shared" si="0"/>
        <v>100</v>
      </c>
    </row>
    <row r="48" spans="1:6" ht="12.75">
      <c r="A48" s="157" t="s">
        <v>391</v>
      </c>
      <c r="B48" s="169" t="s">
        <v>392</v>
      </c>
      <c r="C48" s="162">
        <v>301813.01</v>
      </c>
      <c r="D48" s="162">
        <v>301813.01</v>
      </c>
      <c r="E48" s="146">
        <v>0</v>
      </c>
      <c r="F48" s="174">
        <f t="shared" si="0"/>
        <v>100</v>
      </c>
    </row>
    <row r="49" spans="1:6" ht="22.5">
      <c r="A49" s="157" t="s">
        <v>228</v>
      </c>
      <c r="B49" s="169" t="s">
        <v>393</v>
      </c>
      <c r="C49" s="162">
        <v>301813.01</v>
      </c>
      <c r="D49" s="162">
        <v>301813.01</v>
      </c>
      <c r="E49" s="146">
        <v>0</v>
      </c>
      <c r="F49" s="174">
        <f t="shared" si="0"/>
        <v>100</v>
      </c>
    </row>
    <row r="50" spans="1:6" ht="22.5">
      <c r="A50" s="157" t="s">
        <v>229</v>
      </c>
      <c r="B50" s="169" t="s">
        <v>394</v>
      </c>
      <c r="C50" s="162">
        <v>301813.01</v>
      </c>
      <c r="D50" s="162">
        <v>301813.01</v>
      </c>
      <c r="E50" s="146">
        <v>0</v>
      </c>
      <c r="F50" s="174">
        <f t="shared" si="0"/>
        <v>100</v>
      </c>
    </row>
    <row r="51" spans="1:6" ht="12.75">
      <c r="A51" s="157" t="s">
        <v>193</v>
      </c>
      <c r="B51" s="169" t="s">
        <v>395</v>
      </c>
      <c r="C51" s="162">
        <v>290735</v>
      </c>
      <c r="D51" s="162">
        <v>290735</v>
      </c>
      <c r="E51" s="146">
        <v>0</v>
      </c>
      <c r="F51" s="174">
        <f t="shared" si="0"/>
        <v>100</v>
      </c>
    </row>
    <row r="52" spans="1:6" ht="22.5">
      <c r="A52" s="157" t="s">
        <v>228</v>
      </c>
      <c r="B52" s="169" t="s">
        <v>396</v>
      </c>
      <c r="C52" s="162">
        <v>290735</v>
      </c>
      <c r="D52" s="162">
        <v>290735</v>
      </c>
      <c r="E52" s="146">
        <v>0</v>
      </c>
      <c r="F52" s="174">
        <f t="shared" si="0"/>
        <v>100</v>
      </c>
    </row>
    <row r="53" spans="1:6" ht="22.5">
      <c r="A53" s="157" t="s">
        <v>229</v>
      </c>
      <c r="B53" s="169" t="s">
        <v>397</v>
      </c>
      <c r="C53" s="162">
        <v>290735</v>
      </c>
      <c r="D53" s="162">
        <v>290735</v>
      </c>
      <c r="E53" s="146">
        <v>0</v>
      </c>
      <c r="F53" s="174">
        <f t="shared" si="0"/>
        <v>100</v>
      </c>
    </row>
    <row r="54" spans="1:6" ht="12.75">
      <c r="A54" s="157" t="s">
        <v>398</v>
      </c>
      <c r="B54" s="169" t="s">
        <v>399</v>
      </c>
      <c r="C54" s="162">
        <v>553515.11</v>
      </c>
      <c r="D54" s="162">
        <v>553515.11</v>
      </c>
      <c r="E54" s="146">
        <v>0</v>
      </c>
      <c r="F54" s="174">
        <f t="shared" si="0"/>
        <v>100</v>
      </c>
    </row>
    <row r="55" spans="1:6" ht="22.5">
      <c r="A55" s="157" t="s">
        <v>228</v>
      </c>
      <c r="B55" s="169" t="s">
        <v>400</v>
      </c>
      <c r="C55" s="162">
        <v>553515.11</v>
      </c>
      <c r="D55" s="162">
        <v>553515.11</v>
      </c>
      <c r="E55" s="146">
        <v>0</v>
      </c>
      <c r="F55" s="174">
        <f t="shared" si="0"/>
        <v>100</v>
      </c>
    </row>
    <row r="56" spans="1:6" ht="22.5">
      <c r="A56" s="157" t="s">
        <v>229</v>
      </c>
      <c r="B56" s="169" t="s">
        <v>401</v>
      </c>
      <c r="C56" s="162">
        <v>553515.11</v>
      </c>
      <c r="D56" s="162">
        <v>553515.11</v>
      </c>
      <c r="E56" s="146">
        <v>0</v>
      </c>
      <c r="F56" s="174">
        <f t="shared" si="0"/>
        <v>100</v>
      </c>
    </row>
    <row r="57" spans="1:6" ht="12.75">
      <c r="A57" s="157" t="s">
        <v>402</v>
      </c>
      <c r="B57" s="169" t="s">
        <v>403</v>
      </c>
      <c r="C57" s="162">
        <v>150613.31</v>
      </c>
      <c r="D57" s="162">
        <v>150613.31</v>
      </c>
      <c r="E57" s="146">
        <v>0</v>
      </c>
      <c r="F57" s="174">
        <f t="shared" si="0"/>
        <v>100</v>
      </c>
    </row>
    <row r="58" spans="1:6" ht="22.5">
      <c r="A58" s="157" t="s">
        <v>228</v>
      </c>
      <c r="B58" s="169" t="s">
        <v>404</v>
      </c>
      <c r="C58" s="162">
        <v>150613.31</v>
      </c>
      <c r="D58" s="162">
        <v>150613.31</v>
      </c>
      <c r="E58" s="146">
        <v>0</v>
      </c>
      <c r="F58" s="174">
        <f t="shared" si="0"/>
        <v>100</v>
      </c>
    </row>
    <row r="59" spans="1:6" ht="22.5">
      <c r="A59" s="157" t="s">
        <v>229</v>
      </c>
      <c r="B59" s="169" t="s">
        <v>405</v>
      </c>
      <c r="C59" s="162">
        <v>150613.31</v>
      </c>
      <c r="D59" s="162">
        <v>150613.31</v>
      </c>
      <c r="E59" s="146">
        <v>0</v>
      </c>
      <c r="F59" s="174">
        <f t="shared" si="0"/>
        <v>100</v>
      </c>
    </row>
    <row r="60" spans="1:6" ht="22.5">
      <c r="A60" s="157" t="s">
        <v>223</v>
      </c>
      <c r="B60" s="169" t="s">
        <v>406</v>
      </c>
      <c r="C60" s="162">
        <v>1576731.96</v>
      </c>
      <c r="D60" s="162">
        <v>1576731.96</v>
      </c>
      <c r="E60" s="146">
        <v>0</v>
      </c>
      <c r="F60" s="174">
        <f t="shared" si="0"/>
        <v>100</v>
      </c>
    </row>
    <row r="61" spans="1:6" ht="22.5">
      <c r="A61" s="157" t="s">
        <v>228</v>
      </c>
      <c r="B61" s="169" t="s">
        <v>407</v>
      </c>
      <c r="C61" s="162">
        <v>1576731.96</v>
      </c>
      <c r="D61" s="162">
        <v>1576731.96</v>
      </c>
      <c r="E61" s="146">
        <v>0</v>
      </c>
      <c r="F61" s="174">
        <f t="shared" si="0"/>
        <v>100</v>
      </c>
    </row>
    <row r="62" spans="1:6" ht="22.5">
      <c r="A62" s="157" t="s">
        <v>229</v>
      </c>
      <c r="B62" s="169" t="s">
        <v>408</v>
      </c>
      <c r="C62" s="162">
        <v>1576731.96</v>
      </c>
      <c r="D62" s="162">
        <v>1576731.96</v>
      </c>
      <c r="E62" s="146">
        <v>0</v>
      </c>
      <c r="F62" s="174">
        <f aca="true" t="shared" si="1" ref="F62:F108">D62/C62*100</f>
        <v>100</v>
      </c>
    </row>
    <row r="63" spans="1:6" ht="12.75">
      <c r="A63" s="157" t="s">
        <v>409</v>
      </c>
      <c r="B63" s="169" t="s">
        <v>410</v>
      </c>
      <c r="C63" s="162">
        <v>722867.72</v>
      </c>
      <c r="D63" s="162">
        <v>722867.72</v>
      </c>
      <c r="E63" s="146">
        <v>0</v>
      </c>
      <c r="F63" s="174">
        <f t="shared" si="1"/>
        <v>100</v>
      </c>
    </row>
    <row r="64" spans="1:6" ht="22.5">
      <c r="A64" s="157" t="s">
        <v>228</v>
      </c>
      <c r="B64" s="169" t="s">
        <v>411</v>
      </c>
      <c r="C64" s="162">
        <v>601799.72</v>
      </c>
      <c r="D64" s="162">
        <v>601799.72</v>
      </c>
      <c r="E64" s="146">
        <v>0</v>
      </c>
      <c r="F64" s="174">
        <f t="shared" si="1"/>
        <v>100</v>
      </c>
    </row>
    <row r="65" spans="1:6" ht="22.5">
      <c r="A65" s="157" t="s">
        <v>229</v>
      </c>
      <c r="B65" s="169" t="s">
        <v>412</v>
      </c>
      <c r="C65" s="162">
        <v>601799.72</v>
      </c>
      <c r="D65" s="162">
        <v>601799.72</v>
      </c>
      <c r="E65" s="146">
        <v>0</v>
      </c>
      <c r="F65" s="174">
        <f t="shared" si="1"/>
        <v>100</v>
      </c>
    </row>
    <row r="66" spans="1:6" ht="12.75">
      <c r="A66" s="157" t="s">
        <v>413</v>
      </c>
      <c r="B66" s="169" t="s">
        <v>414</v>
      </c>
      <c r="C66" s="162">
        <v>3448</v>
      </c>
      <c r="D66" s="162">
        <v>3448</v>
      </c>
      <c r="E66" s="146">
        <v>0</v>
      </c>
      <c r="F66" s="174">
        <f t="shared" si="1"/>
        <v>100</v>
      </c>
    </row>
    <row r="67" spans="1:6" ht="12.75">
      <c r="A67" s="157" t="s">
        <v>415</v>
      </c>
      <c r="B67" s="169" t="s">
        <v>416</v>
      </c>
      <c r="C67" s="162">
        <v>3448</v>
      </c>
      <c r="D67" s="162">
        <v>3448</v>
      </c>
      <c r="E67" s="146">
        <v>0</v>
      </c>
      <c r="F67" s="174">
        <f t="shared" si="1"/>
        <v>100</v>
      </c>
    </row>
    <row r="68" spans="1:6" ht="12.75">
      <c r="A68" s="157" t="s">
        <v>226</v>
      </c>
      <c r="B68" s="169" t="s">
        <v>417</v>
      </c>
      <c r="C68" s="162">
        <v>117620</v>
      </c>
      <c r="D68" s="162">
        <v>117620</v>
      </c>
      <c r="E68" s="146">
        <v>0</v>
      </c>
      <c r="F68" s="174">
        <f t="shared" si="1"/>
        <v>100</v>
      </c>
    </row>
    <row r="69" spans="1:6" ht="12.75">
      <c r="A69" s="157" t="s">
        <v>418</v>
      </c>
      <c r="B69" s="169" t="s">
        <v>419</v>
      </c>
      <c r="C69" s="162">
        <v>112500</v>
      </c>
      <c r="D69" s="162">
        <v>112500</v>
      </c>
      <c r="E69" s="146">
        <v>0</v>
      </c>
      <c r="F69" s="174">
        <f t="shared" si="1"/>
        <v>100</v>
      </c>
    </row>
    <row r="70" spans="1:6" ht="12.75">
      <c r="A70" s="157" t="s">
        <v>249</v>
      </c>
      <c r="B70" s="169" t="s">
        <v>420</v>
      </c>
      <c r="C70" s="162">
        <v>5120</v>
      </c>
      <c r="D70" s="162">
        <v>5120</v>
      </c>
      <c r="E70" s="146">
        <v>0</v>
      </c>
      <c r="F70" s="174">
        <f t="shared" si="1"/>
        <v>100</v>
      </c>
    </row>
    <row r="71" spans="1:6" ht="12.75">
      <c r="A71" s="157" t="s">
        <v>421</v>
      </c>
      <c r="B71" s="169" t="s">
        <v>422</v>
      </c>
      <c r="C71" s="162">
        <v>301177</v>
      </c>
      <c r="D71" s="162">
        <v>269591.18</v>
      </c>
      <c r="E71" s="146">
        <v>31585.82</v>
      </c>
      <c r="F71" s="174">
        <f t="shared" si="1"/>
        <v>89.5125391381148</v>
      </c>
    </row>
    <row r="72" spans="1:6" ht="12.75">
      <c r="A72" s="157" t="s">
        <v>423</v>
      </c>
      <c r="B72" s="169" t="s">
        <v>424</v>
      </c>
      <c r="C72" s="162">
        <v>301177</v>
      </c>
      <c r="D72" s="162">
        <v>269591.18</v>
      </c>
      <c r="E72" s="146">
        <v>31585.82</v>
      </c>
      <c r="F72" s="174">
        <f t="shared" si="1"/>
        <v>89.5125391381148</v>
      </c>
    </row>
    <row r="73" spans="1:6" ht="22.5">
      <c r="A73" s="157" t="s">
        <v>425</v>
      </c>
      <c r="B73" s="169" t="s">
        <v>426</v>
      </c>
      <c r="C73" s="162">
        <v>301177</v>
      </c>
      <c r="D73" s="162">
        <v>269591.18</v>
      </c>
      <c r="E73" s="146">
        <v>31585.82</v>
      </c>
      <c r="F73" s="174">
        <f t="shared" si="1"/>
        <v>89.5125391381148</v>
      </c>
    </row>
    <row r="74" spans="1:6" ht="56.25">
      <c r="A74" s="157" t="s">
        <v>244</v>
      </c>
      <c r="B74" s="169" t="s">
        <v>427</v>
      </c>
      <c r="C74" s="162">
        <v>254384.87</v>
      </c>
      <c r="D74" s="162">
        <v>254236.87</v>
      </c>
      <c r="E74" s="146">
        <v>148</v>
      </c>
      <c r="F74" s="174">
        <f t="shared" si="1"/>
        <v>99.9418204392423</v>
      </c>
    </row>
    <row r="75" spans="1:6" ht="22.5">
      <c r="A75" s="157" t="s">
        <v>349</v>
      </c>
      <c r="B75" s="169" t="s">
        <v>428</v>
      </c>
      <c r="C75" s="162">
        <v>254384.87</v>
      </c>
      <c r="D75" s="162">
        <v>254236.87</v>
      </c>
      <c r="E75" s="146">
        <v>148</v>
      </c>
      <c r="F75" s="174">
        <f t="shared" si="1"/>
        <v>99.9418204392423</v>
      </c>
    </row>
    <row r="76" spans="1:6" ht="22.5">
      <c r="A76" s="157" t="s">
        <v>228</v>
      </c>
      <c r="B76" s="169" t="s">
        <v>429</v>
      </c>
      <c r="C76" s="162">
        <v>46792.13</v>
      </c>
      <c r="D76" s="162">
        <v>15354.31</v>
      </c>
      <c r="E76" s="146">
        <v>31437.82</v>
      </c>
      <c r="F76" s="174">
        <f t="shared" si="1"/>
        <v>32.813872760226985</v>
      </c>
    </row>
    <row r="77" spans="1:6" ht="22.5">
      <c r="A77" s="157" t="s">
        <v>229</v>
      </c>
      <c r="B77" s="169" t="s">
        <v>430</v>
      </c>
      <c r="C77" s="162">
        <v>46792.13</v>
      </c>
      <c r="D77" s="162">
        <v>15354.31</v>
      </c>
      <c r="E77" s="146">
        <v>31437.82</v>
      </c>
      <c r="F77" s="174">
        <f t="shared" si="1"/>
        <v>32.813872760226985</v>
      </c>
    </row>
    <row r="78" spans="1:6" ht="22.5">
      <c r="A78" s="157" t="s">
        <v>431</v>
      </c>
      <c r="B78" s="169" t="s">
        <v>432</v>
      </c>
      <c r="C78" s="162">
        <v>2850022.06</v>
      </c>
      <c r="D78" s="162">
        <v>2850022.06</v>
      </c>
      <c r="E78" s="146">
        <v>0</v>
      </c>
      <c r="F78" s="174">
        <f t="shared" si="1"/>
        <v>100</v>
      </c>
    </row>
    <row r="79" spans="1:6" ht="33.75">
      <c r="A79" s="157" t="s">
        <v>433</v>
      </c>
      <c r="B79" s="169" t="s">
        <v>434</v>
      </c>
      <c r="C79" s="162">
        <v>2243087.48</v>
      </c>
      <c r="D79" s="162">
        <v>2243087.48</v>
      </c>
      <c r="E79" s="146">
        <v>0</v>
      </c>
      <c r="F79" s="174">
        <f t="shared" si="1"/>
        <v>100</v>
      </c>
    </row>
    <row r="80" spans="1:6" ht="12.75">
      <c r="A80" s="157" t="s">
        <v>210</v>
      </c>
      <c r="B80" s="169" t="s">
        <v>435</v>
      </c>
      <c r="C80" s="162">
        <v>22000</v>
      </c>
      <c r="D80" s="162">
        <v>22000</v>
      </c>
      <c r="E80" s="146">
        <v>0</v>
      </c>
      <c r="F80" s="174">
        <f t="shared" si="1"/>
        <v>100</v>
      </c>
    </row>
    <row r="81" spans="1:6" ht="22.5">
      <c r="A81" s="157" t="s">
        <v>228</v>
      </c>
      <c r="B81" s="169" t="s">
        <v>436</v>
      </c>
      <c r="C81" s="162">
        <v>22000</v>
      </c>
      <c r="D81" s="162">
        <v>22000</v>
      </c>
      <c r="E81" s="146">
        <v>0</v>
      </c>
      <c r="F81" s="174">
        <f t="shared" si="1"/>
        <v>100</v>
      </c>
    </row>
    <row r="82" spans="1:6" ht="22.5">
      <c r="A82" s="157" t="s">
        <v>229</v>
      </c>
      <c r="B82" s="169" t="s">
        <v>437</v>
      </c>
      <c r="C82" s="162">
        <v>22000</v>
      </c>
      <c r="D82" s="162">
        <v>22000</v>
      </c>
      <c r="E82" s="146">
        <v>0</v>
      </c>
      <c r="F82" s="174">
        <f t="shared" si="1"/>
        <v>100</v>
      </c>
    </row>
    <row r="83" spans="1:6" ht="12.75">
      <c r="A83" s="157" t="s">
        <v>208</v>
      </c>
      <c r="B83" s="169" t="s">
        <v>438</v>
      </c>
      <c r="C83" s="162">
        <v>1344407.88</v>
      </c>
      <c r="D83" s="162">
        <v>1344407.88</v>
      </c>
      <c r="E83" s="146">
        <v>0</v>
      </c>
      <c r="F83" s="174">
        <f t="shared" si="1"/>
        <v>100</v>
      </c>
    </row>
    <row r="84" spans="1:6" ht="56.25">
      <c r="A84" s="157" t="s">
        <v>244</v>
      </c>
      <c r="B84" s="169" t="s">
        <v>439</v>
      </c>
      <c r="C84" s="162">
        <v>1344407.88</v>
      </c>
      <c r="D84" s="162">
        <v>1344407.88</v>
      </c>
      <c r="E84" s="146">
        <v>0</v>
      </c>
      <c r="F84" s="174">
        <f t="shared" si="1"/>
        <v>100</v>
      </c>
    </row>
    <row r="85" spans="1:6" ht="22.5">
      <c r="A85" s="157" t="s">
        <v>349</v>
      </c>
      <c r="B85" s="169" t="s">
        <v>440</v>
      </c>
      <c r="C85" s="162">
        <v>1344407.88</v>
      </c>
      <c r="D85" s="162">
        <v>1344407.88</v>
      </c>
      <c r="E85" s="146">
        <v>0</v>
      </c>
      <c r="F85" s="174">
        <f t="shared" si="1"/>
        <v>100</v>
      </c>
    </row>
    <row r="86" spans="1:6" ht="12.75">
      <c r="A86" s="157" t="s">
        <v>209</v>
      </c>
      <c r="B86" s="169" t="s">
        <v>441</v>
      </c>
      <c r="C86" s="162">
        <v>129760</v>
      </c>
      <c r="D86" s="162">
        <v>129760</v>
      </c>
      <c r="E86" s="146">
        <v>0</v>
      </c>
      <c r="F86" s="174">
        <f t="shared" si="1"/>
        <v>100</v>
      </c>
    </row>
    <row r="87" spans="1:6" ht="56.25">
      <c r="A87" s="157" t="s">
        <v>244</v>
      </c>
      <c r="B87" s="169" t="s">
        <v>442</v>
      </c>
      <c r="C87" s="162">
        <v>129760</v>
      </c>
      <c r="D87" s="162">
        <v>129760</v>
      </c>
      <c r="E87" s="146">
        <v>0</v>
      </c>
      <c r="F87" s="174">
        <f t="shared" si="1"/>
        <v>100</v>
      </c>
    </row>
    <row r="88" spans="1:6" ht="22.5">
      <c r="A88" s="157" t="s">
        <v>349</v>
      </c>
      <c r="B88" s="169" t="s">
        <v>443</v>
      </c>
      <c r="C88" s="162">
        <v>129760</v>
      </c>
      <c r="D88" s="162">
        <v>129760</v>
      </c>
      <c r="E88" s="146">
        <v>0</v>
      </c>
      <c r="F88" s="174">
        <f t="shared" si="1"/>
        <v>100</v>
      </c>
    </row>
    <row r="89" spans="1:6" ht="22.5">
      <c r="A89" s="157" t="s">
        <v>213</v>
      </c>
      <c r="B89" s="169" t="s">
        <v>444</v>
      </c>
      <c r="C89" s="162">
        <v>381411.6</v>
      </c>
      <c r="D89" s="162">
        <v>381411.6</v>
      </c>
      <c r="E89" s="146">
        <v>0</v>
      </c>
      <c r="F89" s="174">
        <f t="shared" si="1"/>
        <v>100</v>
      </c>
    </row>
    <row r="90" spans="1:6" ht="22.5">
      <c r="A90" s="157" t="s">
        <v>228</v>
      </c>
      <c r="B90" s="169" t="s">
        <v>445</v>
      </c>
      <c r="C90" s="162">
        <v>381411.6</v>
      </c>
      <c r="D90" s="162">
        <v>381411.6</v>
      </c>
      <c r="E90" s="146">
        <v>0</v>
      </c>
      <c r="F90" s="174">
        <f t="shared" si="1"/>
        <v>100</v>
      </c>
    </row>
    <row r="91" spans="1:6" ht="22.5">
      <c r="A91" s="157" t="s">
        <v>229</v>
      </c>
      <c r="B91" s="169" t="s">
        <v>446</v>
      </c>
      <c r="C91" s="162">
        <v>381411.6</v>
      </c>
      <c r="D91" s="162">
        <v>381411.6</v>
      </c>
      <c r="E91" s="146">
        <v>0</v>
      </c>
      <c r="F91" s="174">
        <f t="shared" si="1"/>
        <v>100</v>
      </c>
    </row>
    <row r="92" spans="1:6" ht="22.5">
      <c r="A92" s="157" t="s">
        <v>214</v>
      </c>
      <c r="B92" s="169" t="s">
        <v>447</v>
      </c>
      <c r="C92" s="162">
        <v>365508</v>
      </c>
      <c r="D92" s="162">
        <v>365508</v>
      </c>
      <c r="E92" s="146">
        <v>0</v>
      </c>
      <c r="F92" s="174">
        <f t="shared" si="1"/>
        <v>100</v>
      </c>
    </row>
    <row r="93" spans="1:6" ht="56.25">
      <c r="A93" s="157" t="s">
        <v>244</v>
      </c>
      <c r="B93" s="169" t="s">
        <v>448</v>
      </c>
      <c r="C93" s="162">
        <v>365508</v>
      </c>
      <c r="D93" s="162">
        <v>365508</v>
      </c>
      <c r="E93" s="146">
        <v>0</v>
      </c>
      <c r="F93" s="174">
        <f t="shared" si="1"/>
        <v>100</v>
      </c>
    </row>
    <row r="94" spans="1:6" ht="22.5">
      <c r="A94" s="157" t="s">
        <v>349</v>
      </c>
      <c r="B94" s="169" t="s">
        <v>449</v>
      </c>
      <c r="C94" s="162">
        <v>365508</v>
      </c>
      <c r="D94" s="162">
        <v>365508</v>
      </c>
      <c r="E94" s="146">
        <v>0</v>
      </c>
      <c r="F94" s="174">
        <f t="shared" si="1"/>
        <v>100</v>
      </c>
    </row>
    <row r="95" spans="1:6" ht="12.75">
      <c r="A95" s="157" t="s">
        <v>450</v>
      </c>
      <c r="B95" s="169" t="s">
        <v>451</v>
      </c>
      <c r="C95" s="162">
        <v>606934.58</v>
      </c>
      <c r="D95" s="162">
        <v>606934.58</v>
      </c>
      <c r="E95" s="146">
        <v>0</v>
      </c>
      <c r="F95" s="174">
        <f t="shared" si="1"/>
        <v>100</v>
      </c>
    </row>
    <row r="96" spans="1:6" ht="22.5">
      <c r="A96" s="157" t="s">
        <v>452</v>
      </c>
      <c r="B96" s="169" t="s">
        <v>453</v>
      </c>
      <c r="C96" s="162">
        <v>606934.58</v>
      </c>
      <c r="D96" s="162">
        <v>606934.58</v>
      </c>
      <c r="E96" s="146">
        <v>0</v>
      </c>
      <c r="F96" s="174">
        <f t="shared" si="1"/>
        <v>100</v>
      </c>
    </row>
    <row r="97" spans="1:6" ht="56.25">
      <c r="A97" s="157" t="s">
        <v>244</v>
      </c>
      <c r="B97" s="169" t="s">
        <v>454</v>
      </c>
      <c r="C97" s="162">
        <v>366000</v>
      </c>
      <c r="D97" s="162">
        <v>366000</v>
      </c>
      <c r="E97" s="146">
        <v>0</v>
      </c>
      <c r="F97" s="174">
        <f t="shared" si="1"/>
        <v>100</v>
      </c>
    </row>
    <row r="98" spans="1:6" ht="22.5">
      <c r="A98" s="157" t="s">
        <v>349</v>
      </c>
      <c r="B98" s="169" t="s">
        <v>455</v>
      </c>
      <c r="C98" s="162">
        <v>366000</v>
      </c>
      <c r="D98" s="162">
        <v>366000</v>
      </c>
      <c r="E98" s="146">
        <v>0</v>
      </c>
      <c r="F98" s="174">
        <f t="shared" si="1"/>
        <v>100</v>
      </c>
    </row>
    <row r="99" spans="1:6" ht="22.5">
      <c r="A99" s="157" t="s">
        <v>228</v>
      </c>
      <c r="B99" s="169" t="s">
        <v>456</v>
      </c>
      <c r="C99" s="162">
        <v>240934.58</v>
      </c>
      <c r="D99" s="162">
        <v>240934.58</v>
      </c>
      <c r="E99" s="146">
        <v>0</v>
      </c>
      <c r="F99" s="174">
        <f t="shared" si="1"/>
        <v>100</v>
      </c>
    </row>
    <row r="100" spans="1:6" ht="22.5">
      <c r="A100" s="157" t="s">
        <v>229</v>
      </c>
      <c r="B100" s="169" t="s">
        <v>457</v>
      </c>
      <c r="C100" s="162">
        <v>240934.58</v>
      </c>
      <c r="D100" s="162">
        <v>240934.58</v>
      </c>
      <c r="E100" s="146">
        <v>0</v>
      </c>
      <c r="F100" s="174">
        <f t="shared" si="1"/>
        <v>100</v>
      </c>
    </row>
    <row r="101" spans="1:6" ht="12.75">
      <c r="A101" s="157" t="s">
        <v>458</v>
      </c>
      <c r="B101" s="169" t="s">
        <v>459</v>
      </c>
      <c r="C101" s="162">
        <v>12141544.76</v>
      </c>
      <c r="D101" s="162">
        <v>11695544.76</v>
      </c>
      <c r="E101" s="146">
        <v>446000</v>
      </c>
      <c r="F101" s="174">
        <f t="shared" si="1"/>
        <v>96.32666181432418</v>
      </c>
    </row>
    <row r="102" spans="1:6" ht="12.75">
      <c r="A102" s="157" t="s">
        <v>460</v>
      </c>
      <c r="B102" s="169" t="s">
        <v>461</v>
      </c>
      <c r="C102" s="162">
        <v>11936644.76</v>
      </c>
      <c r="D102" s="162">
        <v>11490644.76</v>
      </c>
      <c r="E102" s="146">
        <v>446000</v>
      </c>
      <c r="F102" s="174">
        <f t="shared" si="1"/>
        <v>96.2636066585934</v>
      </c>
    </row>
    <row r="103" spans="1:6" ht="12.75">
      <c r="A103" s="157" t="s">
        <v>220</v>
      </c>
      <c r="B103" s="169" t="s">
        <v>462</v>
      </c>
      <c r="C103" s="162">
        <v>7509249.07</v>
      </c>
      <c r="D103" s="162">
        <v>7509249.07</v>
      </c>
      <c r="E103" s="146">
        <v>0</v>
      </c>
      <c r="F103" s="174">
        <f t="shared" si="1"/>
        <v>100</v>
      </c>
    </row>
    <row r="104" spans="1:6" ht="22.5">
      <c r="A104" s="157" t="s">
        <v>228</v>
      </c>
      <c r="B104" s="169" t="s">
        <v>463</v>
      </c>
      <c r="C104" s="162">
        <v>7509249.07</v>
      </c>
      <c r="D104" s="162">
        <v>7509249.07</v>
      </c>
      <c r="E104" s="146">
        <v>0</v>
      </c>
      <c r="F104" s="174">
        <f t="shared" si="1"/>
        <v>100</v>
      </c>
    </row>
    <row r="105" spans="1:6" ht="22.5">
      <c r="A105" s="157" t="s">
        <v>229</v>
      </c>
      <c r="B105" s="169" t="s">
        <v>464</v>
      </c>
      <c r="C105" s="162">
        <v>7509249.07</v>
      </c>
      <c r="D105" s="162">
        <v>7509249.07</v>
      </c>
      <c r="E105" s="146">
        <v>0</v>
      </c>
      <c r="F105" s="174">
        <f t="shared" si="1"/>
        <v>100</v>
      </c>
    </row>
    <row r="106" spans="1:6" ht="22.5">
      <c r="A106" s="157" t="s">
        <v>221</v>
      </c>
      <c r="B106" s="169" t="s">
        <v>465</v>
      </c>
      <c r="C106" s="162">
        <v>2459054.6</v>
      </c>
      <c r="D106" s="162">
        <v>2013054.6</v>
      </c>
      <c r="E106" s="146">
        <v>446000</v>
      </c>
      <c r="F106" s="174">
        <f t="shared" si="1"/>
        <v>81.862948468082</v>
      </c>
    </row>
    <row r="107" spans="1:6" ht="22.5">
      <c r="A107" s="157" t="s">
        <v>228</v>
      </c>
      <c r="B107" s="169" t="s">
        <v>466</v>
      </c>
      <c r="C107" s="162">
        <v>2459054.6</v>
      </c>
      <c r="D107" s="162">
        <v>2013054.6</v>
      </c>
      <c r="E107" s="146">
        <v>446000</v>
      </c>
      <c r="F107" s="174">
        <f t="shared" si="1"/>
        <v>81.862948468082</v>
      </c>
    </row>
    <row r="108" spans="1:6" ht="22.5">
      <c r="A108" s="157" t="s">
        <v>229</v>
      </c>
      <c r="B108" s="169" t="s">
        <v>467</v>
      </c>
      <c r="C108" s="162">
        <v>2459054.6</v>
      </c>
      <c r="D108" s="162">
        <v>2013054.6</v>
      </c>
      <c r="E108" s="146">
        <v>446000</v>
      </c>
      <c r="F108" s="174">
        <f t="shared" si="1"/>
        <v>81.862948468082</v>
      </c>
    </row>
    <row r="109" spans="1:6" ht="12.75">
      <c r="A109" s="157" t="s">
        <v>468</v>
      </c>
      <c r="B109" s="169" t="s">
        <v>469</v>
      </c>
      <c r="C109" s="162">
        <v>507258.09</v>
      </c>
      <c r="D109" s="162">
        <v>507258.09</v>
      </c>
      <c r="E109" s="146">
        <v>0</v>
      </c>
      <c r="F109" s="174">
        <f aca="true" t="shared" si="2" ref="F109:F157">D109/C109*100</f>
        <v>100</v>
      </c>
    </row>
    <row r="110" spans="1:6" ht="22.5">
      <c r="A110" s="157" t="s">
        <v>228</v>
      </c>
      <c r="B110" s="169" t="s">
        <v>470</v>
      </c>
      <c r="C110" s="162">
        <v>507258.09</v>
      </c>
      <c r="D110" s="162">
        <v>507258.09</v>
      </c>
      <c r="E110" s="146">
        <v>0</v>
      </c>
      <c r="F110" s="174">
        <f t="shared" si="2"/>
        <v>100</v>
      </c>
    </row>
    <row r="111" spans="1:6" ht="22.5">
      <c r="A111" s="157" t="s">
        <v>229</v>
      </c>
      <c r="B111" s="169" t="s">
        <v>471</v>
      </c>
      <c r="C111" s="162">
        <v>507258.09</v>
      </c>
      <c r="D111" s="162">
        <v>507258.09</v>
      </c>
      <c r="E111" s="146">
        <v>0</v>
      </c>
      <c r="F111" s="174">
        <f t="shared" si="2"/>
        <v>100</v>
      </c>
    </row>
    <row r="112" spans="1:6" ht="33.75">
      <c r="A112" s="157" t="s">
        <v>472</v>
      </c>
      <c r="B112" s="169" t="s">
        <v>473</v>
      </c>
      <c r="C112" s="162">
        <v>1461083</v>
      </c>
      <c r="D112" s="162">
        <v>1461083</v>
      </c>
      <c r="E112" s="146">
        <v>0</v>
      </c>
      <c r="F112" s="174">
        <f t="shared" si="2"/>
        <v>100</v>
      </c>
    </row>
    <row r="113" spans="1:6" ht="22.5">
      <c r="A113" s="157" t="s">
        <v>228</v>
      </c>
      <c r="B113" s="169" t="s">
        <v>474</v>
      </c>
      <c r="C113" s="162">
        <v>1461083</v>
      </c>
      <c r="D113" s="162">
        <v>1461083</v>
      </c>
      <c r="E113" s="146">
        <v>0</v>
      </c>
      <c r="F113" s="174">
        <f t="shared" si="2"/>
        <v>100</v>
      </c>
    </row>
    <row r="114" spans="1:6" ht="22.5">
      <c r="A114" s="157" t="s">
        <v>229</v>
      </c>
      <c r="B114" s="169" t="s">
        <v>475</v>
      </c>
      <c r="C114" s="162">
        <v>1461083</v>
      </c>
      <c r="D114" s="162">
        <v>1461083</v>
      </c>
      <c r="E114" s="146">
        <v>0</v>
      </c>
      <c r="F114" s="174">
        <f t="shared" si="2"/>
        <v>100</v>
      </c>
    </row>
    <row r="115" spans="1:6" ht="12.75">
      <c r="A115" s="157" t="s">
        <v>476</v>
      </c>
      <c r="B115" s="169" t="s">
        <v>477</v>
      </c>
      <c r="C115" s="162">
        <v>204900</v>
      </c>
      <c r="D115" s="162">
        <v>204900</v>
      </c>
      <c r="E115" s="146">
        <v>0</v>
      </c>
      <c r="F115" s="174">
        <f t="shared" si="2"/>
        <v>100</v>
      </c>
    </row>
    <row r="116" spans="1:6" ht="22.5">
      <c r="A116" s="157" t="s">
        <v>478</v>
      </c>
      <c r="B116" s="169" t="s">
        <v>479</v>
      </c>
      <c r="C116" s="162">
        <v>204900</v>
      </c>
      <c r="D116" s="162">
        <v>204900</v>
      </c>
      <c r="E116" s="146">
        <v>0</v>
      </c>
      <c r="F116" s="174">
        <f t="shared" si="2"/>
        <v>100</v>
      </c>
    </row>
    <row r="117" spans="1:6" ht="22.5">
      <c r="A117" s="157" t="s">
        <v>228</v>
      </c>
      <c r="B117" s="169" t="s">
        <v>480</v>
      </c>
      <c r="C117" s="162">
        <v>204900</v>
      </c>
      <c r="D117" s="162">
        <v>204900</v>
      </c>
      <c r="E117" s="146">
        <v>0</v>
      </c>
      <c r="F117" s="174">
        <f t="shared" si="2"/>
        <v>100</v>
      </c>
    </row>
    <row r="118" spans="1:6" ht="22.5">
      <c r="A118" s="157" t="s">
        <v>229</v>
      </c>
      <c r="B118" s="169" t="s">
        <v>481</v>
      </c>
      <c r="C118" s="162">
        <v>204900</v>
      </c>
      <c r="D118" s="162">
        <v>204900</v>
      </c>
      <c r="E118" s="146">
        <v>0</v>
      </c>
      <c r="F118" s="174">
        <f t="shared" si="2"/>
        <v>100</v>
      </c>
    </row>
    <row r="119" spans="1:6" ht="12.75">
      <c r="A119" s="157" t="s">
        <v>482</v>
      </c>
      <c r="B119" s="169" t="s">
        <v>483</v>
      </c>
      <c r="C119" s="162">
        <v>65629364.12</v>
      </c>
      <c r="D119" s="162">
        <v>64737464.12</v>
      </c>
      <c r="E119" s="146">
        <v>891900</v>
      </c>
      <c r="F119" s="174">
        <f t="shared" si="2"/>
        <v>98.64100466009513</v>
      </c>
    </row>
    <row r="120" spans="1:6" ht="12.75">
      <c r="A120" s="157" t="s">
        <v>484</v>
      </c>
      <c r="B120" s="169" t="s">
        <v>485</v>
      </c>
      <c r="C120" s="162">
        <v>290098.6</v>
      </c>
      <c r="D120" s="162">
        <v>290098.6</v>
      </c>
      <c r="E120" s="146">
        <v>0</v>
      </c>
      <c r="F120" s="174">
        <f t="shared" si="2"/>
        <v>100</v>
      </c>
    </row>
    <row r="121" spans="1:6" ht="22.5">
      <c r="A121" s="157" t="s">
        <v>223</v>
      </c>
      <c r="B121" s="169" t="s">
        <v>486</v>
      </c>
      <c r="C121" s="162">
        <v>162448.55</v>
      </c>
      <c r="D121" s="162">
        <v>162448.55</v>
      </c>
      <c r="E121" s="146">
        <v>0</v>
      </c>
      <c r="F121" s="174">
        <f t="shared" si="2"/>
        <v>100</v>
      </c>
    </row>
    <row r="122" spans="1:6" ht="22.5">
      <c r="A122" s="157" t="s">
        <v>228</v>
      </c>
      <c r="B122" s="169" t="s">
        <v>487</v>
      </c>
      <c r="C122" s="162">
        <v>162448.55</v>
      </c>
      <c r="D122" s="162">
        <v>162448.55</v>
      </c>
      <c r="E122" s="146">
        <v>0</v>
      </c>
      <c r="F122" s="174">
        <f t="shared" si="2"/>
        <v>100</v>
      </c>
    </row>
    <row r="123" spans="1:6" ht="22.5">
      <c r="A123" s="157" t="s">
        <v>229</v>
      </c>
      <c r="B123" s="169" t="s">
        <v>488</v>
      </c>
      <c r="C123" s="162">
        <v>162448.55</v>
      </c>
      <c r="D123" s="162">
        <v>162448.55</v>
      </c>
      <c r="E123" s="146">
        <v>0</v>
      </c>
      <c r="F123" s="174">
        <f t="shared" si="2"/>
        <v>100</v>
      </c>
    </row>
    <row r="124" spans="1:6" ht="67.5">
      <c r="A124" s="157" t="s">
        <v>489</v>
      </c>
      <c r="B124" s="169" t="s">
        <v>490</v>
      </c>
      <c r="C124" s="162">
        <v>127650.05</v>
      </c>
      <c r="D124" s="162">
        <v>127650.05</v>
      </c>
      <c r="E124" s="146">
        <v>0</v>
      </c>
      <c r="F124" s="174">
        <f t="shared" si="2"/>
        <v>100</v>
      </c>
    </row>
    <row r="125" spans="1:6" ht="22.5">
      <c r="A125" s="157" t="s">
        <v>228</v>
      </c>
      <c r="B125" s="169" t="s">
        <v>491</v>
      </c>
      <c r="C125" s="162">
        <v>127650.05</v>
      </c>
      <c r="D125" s="162">
        <v>127650.05</v>
      </c>
      <c r="E125" s="146">
        <v>0</v>
      </c>
      <c r="F125" s="174">
        <f t="shared" si="2"/>
        <v>100</v>
      </c>
    </row>
    <row r="126" spans="1:6" ht="22.5">
      <c r="A126" s="157" t="s">
        <v>229</v>
      </c>
      <c r="B126" s="169" t="s">
        <v>492</v>
      </c>
      <c r="C126" s="162">
        <v>127650.05</v>
      </c>
      <c r="D126" s="162">
        <v>127650.05</v>
      </c>
      <c r="E126" s="146">
        <v>0</v>
      </c>
      <c r="F126" s="174">
        <f t="shared" si="2"/>
        <v>100</v>
      </c>
    </row>
    <row r="127" spans="1:6" ht="12.75">
      <c r="A127" s="157" t="s">
        <v>493</v>
      </c>
      <c r="B127" s="169" t="s">
        <v>494</v>
      </c>
      <c r="C127" s="162">
        <v>38679018.64</v>
      </c>
      <c r="D127" s="162">
        <v>38575018.64</v>
      </c>
      <c r="E127" s="146">
        <v>104000</v>
      </c>
      <c r="F127" s="174">
        <f t="shared" si="2"/>
        <v>99.73112037570559</v>
      </c>
    </row>
    <row r="128" spans="1:6" ht="12.75">
      <c r="A128" s="157" t="s">
        <v>196</v>
      </c>
      <c r="B128" s="169" t="s">
        <v>495</v>
      </c>
      <c r="C128" s="162">
        <v>187007.79</v>
      </c>
      <c r="D128" s="162">
        <v>187007.79</v>
      </c>
      <c r="E128" s="146">
        <v>0</v>
      </c>
      <c r="F128" s="174">
        <f t="shared" si="2"/>
        <v>100</v>
      </c>
    </row>
    <row r="129" spans="1:6" ht="22.5">
      <c r="A129" s="157" t="s">
        <v>228</v>
      </c>
      <c r="B129" s="169" t="s">
        <v>496</v>
      </c>
      <c r="C129" s="162">
        <v>187007.79</v>
      </c>
      <c r="D129" s="162">
        <v>187007.79</v>
      </c>
      <c r="E129" s="146">
        <v>0</v>
      </c>
      <c r="F129" s="174">
        <f t="shared" si="2"/>
        <v>100</v>
      </c>
    </row>
    <row r="130" spans="1:6" ht="22.5">
      <c r="A130" s="157" t="s">
        <v>229</v>
      </c>
      <c r="B130" s="169" t="s">
        <v>497</v>
      </c>
      <c r="C130" s="162">
        <v>187007.79</v>
      </c>
      <c r="D130" s="162">
        <v>187007.79</v>
      </c>
      <c r="E130" s="146">
        <v>0</v>
      </c>
      <c r="F130" s="174">
        <f t="shared" si="2"/>
        <v>100</v>
      </c>
    </row>
    <row r="131" spans="1:6" ht="33.75">
      <c r="A131" s="157" t="s">
        <v>498</v>
      </c>
      <c r="B131" s="169" t="s">
        <v>499</v>
      </c>
      <c r="C131" s="162">
        <v>1520435.8</v>
      </c>
      <c r="D131" s="162">
        <v>1520435.8</v>
      </c>
      <c r="E131" s="146">
        <v>0</v>
      </c>
      <c r="F131" s="174">
        <f t="shared" si="2"/>
        <v>100</v>
      </c>
    </row>
    <row r="132" spans="1:6" ht="22.5">
      <c r="A132" s="157" t="s">
        <v>228</v>
      </c>
      <c r="B132" s="169" t="s">
        <v>500</v>
      </c>
      <c r="C132" s="162">
        <v>1083235.98</v>
      </c>
      <c r="D132" s="162">
        <v>1083235.98</v>
      </c>
      <c r="E132" s="146">
        <v>0</v>
      </c>
      <c r="F132" s="174">
        <f t="shared" si="2"/>
        <v>100</v>
      </c>
    </row>
    <row r="133" spans="1:6" ht="22.5">
      <c r="A133" s="157" t="s">
        <v>229</v>
      </c>
      <c r="B133" s="169" t="s">
        <v>501</v>
      </c>
      <c r="C133" s="162">
        <v>1083235.98</v>
      </c>
      <c r="D133" s="162">
        <v>1083235.98</v>
      </c>
      <c r="E133" s="146">
        <v>0</v>
      </c>
      <c r="F133" s="174">
        <f t="shared" si="2"/>
        <v>100</v>
      </c>
    </row>
    <row r="134" spans="1:6" ht="12.75">
      <c r="A134" s="157" t="s">
        <v>226</v>
      </c>
      <c r="B134" s="169" t="s">
        <v>502</v>
      </c>
      <c r="C134" s="162">
        <v>437199.82</v>
      </c>
      <c r="D134" s="162">
        <v>437199.82</v>
      </c>
      <c r="E134" s="146">
        <v>0</v>
      </c>
      <c r="F134" s="174">
        <f t="shared" si="2"/>
        <v>100</v>
      </c>
    </row>
    <row r="135" spans="1:6" ht="45">
      <c r="A135" s="157" t="s">
        <v>227</v>
      </c>
      <c r="B135" s="169" t="s">
        <v>503</v>
      </c>
      <c r="C135" s="162">
        <v>437199.82</v>
      </c>
      <c r="D135" s="162">
        <v>437199.82</v>
      </c>
      <c r="E135" s="146">
        <v>0</v>
      </c>
      <c r="F135" s="174">
        <f t="shared" si="2"/>
        <v>100</v>
      </c>
    </row>
    <row r="136" spans="1:6" ht="12.75">
      <c r="A136" s="157" t="s">
        <v>504</v>
      </c>
      <c r="B136" s="169" t="s">
        <v>505</v>
      </c>
      <c r="C136" s="162">
        <v>2414970.63</v>
      </c>
      <c r="D136" s="162">
        <v>2414970.63</v>
      </c>
      <c r="E136" s="146">
        <v>0</v>
      </c>
      <c r="F136" s="174">
        <f t="shared" si="2"/>
        <v>100</v>
      </c>
    </row>
    <row r="137" spans="1:6" ht="22.5">
      <c r="A137" s="157" t="s">
        <v>228</v>
      </c>
      <c r="B137" s="169" t="s">
        <v>506</v>
      </c>
      <c r="C137" s="162">
        <v>69000</v>
      </c>
      <c r="D137" s="162">
        <v>69000</v>
      </c>
      <c r="E137" s="146">
        <v>0</v>
      </c>
      <c r="F137" s="174">
        <f t="shared" si="2"/>
        <v>100</v>
      </c>
    </row>
    <row r="138" spans="1:6" ht="22.5">
      <c r="A138" s="157" t="s">
        <v>229</v>
      </c>
      <c r="B138" s="169" t="s">
        <v>507</v>
      </c>
      <c r="C138" s="162">
        <v>69000</v>
      </c>
      <c r="D138" s="162">
        <v>69000</v>
      </c>
      <c r="E138" s="146">
        <v>0</v>
      </c>
      <c r="F138" s="174">
        <f t="shared" si="2"/>
        <v>100</v>
      </c>
    </row>
    <row r="139" spans="1:6" ht="12.75">
      <c r="A139" s="157" t="s">
        <v>226</v>
      </c>
      <c r="B139" s="169" t="s">
        <v>508</v>
      </c>
      <c r="C139" s="162">
        <v>2345970.63</v>
      </c>
      <c r="D139" s="162">
        <v>2345970.63</v>
      </c>
      <c r="E139" s="146">
        <v>0</v>
      </c>
      <c r="F139" s="174">
        <f t="shared" si="2"/>
        <v>100</v>
      </c>
    </row>
    <row r="140" spans="1:6" ht="45">
      <c r="A140" s="157" t="s">
        <v>227</v>
      </c>
      <c r="B140" s="169" t="s">
        <v>509</v>
      </c>
      <c r="C140" s="162">
        <v>2345970.63</v>
      </c>
      <c r="D140" s="162">
        <v>2345970.63</v>
      </c>
      <c r="E140" s="146">
        <v>0</v>
      </c>
      <c r="F140" s="174">
        <f t="shared" si="2"/>
        <v>100</v>
      </c>
    </row>
    <row r="141" spans="1:6" ht="22.5">
      <c r="A141" s="157" t="s">
        <v>510</v>
      </c>
      <c r="B141" s="169" t="s">
        <v>511</v>
      </c>
      <c r="C141" s="162">
        <v>104000</v>
      </c>
      <c r="D141" s="162">
        <v>0</v>
      </c>
      <c r="E141" s="146">
        <v>104000</v>
      </c>
      <c r="F141" s="174">
        <f t="shared" si="2"/>
        <v>0</v>
      </c>
    </row>
    <row r="142" spans="1:6" ht="22.5">
      <c r="A142" s="157" t="s">
        <v>228</v>
      </c>
      <c r="B142" s="169" t="s">
        <v>512</v>
      </c>
      <c r="C142" s="162">
        <v>104000</v>
      </c>
      <c r="D142" s="162">
        <v>0</v>
      </c>
      <c r="E142" s="146">
        <v>104000</v>
      </c>
      <c r="F142" s="174">
        <f t="shared" si="2"/>
        <v>0</v>
      </c>
    </row>
    <row r="143" spans="1:6" ht="22.5">
      <c r="A143" s="157" t="s">
        <v>229</v>
      </c>
      <c r="B143" s="169" t="s">
        <v>513</v>
      </c>
      <c r="C143" s="162">
        <v>104000</v>
      </c>
      <c r="D143" s="162">
        <v>0</v>
      </c>
      <c r="E143" s="146">
        <v>104000</v>
      </c>
      <c r="F143" s="174">
        <f t="shared" si="2"/>
        <v>0</v>
      </c>
    </row>
    <row r="144" spans="1:6" ht="33.75">
      <c r="A144" s="157" t="s">
        <v>498</v>
      </c>
      <c r="B144" s="169" t="s">
        <v>514</v>
      </c>
      <c r="C144" s="162">
        <v>23371546.42</v>
      </c>
      <c r="D144" s="162">
        <v>23371546.42</v>
      </c>
      <c r="E144" s="146">
        <v>0</v>
      </c>
      <c r="F144" s="174">
        <f t="shared" si="2"/>
        <v>100</v>
      </c>
    </row>
    <row r="145" spans="1:6" ht="22.5">
      <c r="A145" s="157" t="s">
        <v>228</v>
      </c>
      <c r="B145" s="169" t="s">
        <v>515</v>
      </c>
      <c r="C145" s="162">
        <v>371546.42</v>
      </c>
      <c r="D145" s="162">
        <v>371546.42</v>
      </c>
      <c r="E145" s="146">
        <v>0</v>
      </c>
      <c r="F145" s="174">
        <f t="shared" si="2"/>
        <v>100</v>
      </c>
    </row>
    <row r="146" spans="1:6" ht="22.5">
      <c r="A146" s="157" t="s">
        <v>229</v>
      </c>
      <c r="B146" s="169" t="s">
        <v>516</v>
      </c>
      <c r="C146" s="162">
        <v>371546.42</v>
      </c>
      <c r="D146" s="162">
        <v>371546.42</v>
      </c>
      <c r="E146" s="146">
        <v>0</v>
      </c>
      <c r="F146" s="174">
        <f t="shared" si="2"/>
        <v>100</v>
      </c>
    </row>
    <row r="147" spans="1:6" ht="12.75">
      <c r="A147" s="157" t="s">
        <v>201</v>
      </c>
      <c r="B147" s="169" t="s">
        <v>517</v>
      </c>
      <c r="C147" s="162">
        <v>23000000</v>
      </c>
      <c r="D147" s="162">
        <v>23000000</v>
      </c>
      <c r="E147" s="146">
        <v>0</v>
      </c>
      <c r="F147" s="174">
        <f t="shared" si="2"/>
        <v>100</v>
      </c>
    </row>
    <row r="148" spans="1:6" ht="12.75">
      <c r="A148" s="157" t="s">
        <v>202</v>
      </c>
      <c r="B148" s="169" t="s">
        <v>518</v>
      </c>
      <c r="C148" s="162">
        <v>23000000</v>
      </c>
      <c r="D148" s="162">
        <v>23000000</v>
      </c>
      <c r="E148" s="146">
        <v>0</v>
      </c>
      <c r="F148" s="174">
        <f t="shared" si="2"/>
        <v>100</v>
      </c>
    </row>
    <row r="149" spans="1:6" ht="22.5">
      <c r="A149" s="157" t="s">
        <v>223</v>
      </c>
      <c r="B149" s="169" t="s">
        <v>519</v>
      </c>
      <c r="C149" s="162">
        <v>11081058</v>
      </c>
      <c r="D149" s="162">
        <v>11081058</v>
      </c>
      <c r="E149" s="146">
        <v>0</v>
      </c>
      <c r="F149" s="174">
        <f t="shared" si="2"/>
        <v>100</v>
      </c>
    </row>
    <row r="150" spans="1:6" ht="22.5">
      <c r="A150" s="157" t="s">
        <v>228</v>
      </c>
      <c r="B150" s="169" t="s">
        <v>520</v>
      </c>
      <c r="C150" s="162">
        <v>846058</v>
      </c>
      <c r="D150" s="162">
        <v>846058</v>
      </c>
      <c r="E150" s="146">
        <v>0</v>
      </c>
      <c r="F150" s="174">
        <f t="shared" si="2"/>
        <v>100</v>
      </c>
    </row>
    <row r="151" spans="1:6" ht="22.5">
      <c r="A151" s="157" t="s">
        <v>229</v>
      </c>
      <c r="B151" s="169" t="s">
        <v>521</v>
      </c>
      <c r="C151" s="162">
        <v>846058</v>
      </c>
      <c r="D151" s="162">
        <v>846058</v>
      </c>
      <c r="E151" s="146">
        <v>0</v>
      </c>
      <c r="F151" s="174">
        <f t="shared" si="2"/>
        <v>100</v>
      </c>
    </row>
    <row r="152" spans="1:6" ht="12.75">
      <c r="A152" s="157" t="s">
        <v>226</v>
      </c>
      <c r="B152" s="169" t="s">
        <v>522</v>
      </c>
      <c r="C152" s="162">
        <v>10235000</v>
      </c>
      <c r="D152" s="162">
        <v>10235000</v>
      </c>
      <c r="E152" s="146">
        <v>0</v>
      </c>
      <c r="F152" s="174">
        <f t="shared" si="2"/>
        <v>100</v>
      </c>
    </row>
    <row r="153" spans="1:6" ht="45">
      <c r="A153" s="157" t="s">
        <v>227</v>
      </c>
      <c r="B153" s="169" t="s">
        <v>523</v>
      </c>
      <c r="C153" s="162">
        <v>10235000</v>
      </c>
      <c r="D153" s="162">
        <v>10235000</v>
      </c>
      <c r="E153" s="146">
        <v>0</v>
      </c>
      <c r="F153" s="174">
        <f t="shared" si="2"/>
        <v>100</v>
      </c>
    </row>
    <row r="154" spans="1:6" ht="12.75">
      <c r="A154" s="157" t="s">
        <v>524</v>
      </c>
      <c r="B154" s="169" t="s">
        <v>525</v>
      </c>
      <c r="C154" s="162">
        <v>26660246.88</v>
      </c>
      <c r="D154" s="162">
        <v>25872346.88</v>
      </c>
      <c r="E154" s="146">
        <v>787900</v>
      </c>
      <c r="F154" s="174">
        <f t="shared" si="2"/>
        <v>97.04466352638667</v>
      </c>
    </row>
    <row r="155" spans="1:6" ht="12.75">
      <c r="A155" s="157" t="s">
        <v>526</v>
      </c>
      <c r="B155" s="169" t="s">
        <v>527</v>
      </c>
      <c r="C155" s="162">
        <v>2971664.74</v>
      </c>
      <c r="D155" s="162">
        <v>2183764.74</v>
      </c>
      <c r="E155" s="146">
        <v>787900</v>
      </c>
      <c r="F155" s="174">
        <f t="shared" si="2"/>
        <v>73.48624192377771</v>
      </c>
    </row>
    <row r="156" spans="1:6" ht="22.5">
      <c r="A156" s="157" t="s">
        <v>228</v>
      </c>
      <c r="B156" s="169" t="s">
        <v>528</v>
      </c>
      <c r="C156" s="162">
        <v>2970064.55</v>
      </c>
      <c r="D156" s="162">
        <v>2182164.55</v>
      </c>
      <c r="E156" s="146">
        <v>787900</v>
      </c>
      <c r="F156" s="174">
        <f t="shared" si="2"/>
        <v>73.47195703204498</v>
      </c>
    </row>
    <row r="157" spans="1:6" ht="22.5">
      <c r="A157" s="157" t="s">
        <v>229</v>
      </c>
      <c r="B157" s="169" t="s">
        <v>529</v>
      </c>
      <c r="C157" s="162">
        <v>2970064.55</v>
      </c>
      <c r="D157" s="162">
        <v>2182164.55</v>
      </c>
      <c r="E157" s="146">
        <v>787900</v>
      </c>
      <c r="F157" s="174">
        <f t="shared" si="2"/>
        <v>73.47195703204498</v>
      </c>
    </row>
    <row r="158" spans="1:6" ht="12.75">
      <c r="A158" s="157" t="s">
        <v>226</v>
      </c>
      <c r="B158" s="169" t="s">
        <v>530</v>
      </c>
      <c r="C158" s="162">
        <v>1600.19</v>
      </c>
      <c r="D158" s="162">
        <v>1600.19</v>
      </c>
      <c r="E158" s="146">
        <v>0</v>
      </c>
      <c r="F158" s="174">
        <f aca="true" t="shared" si="3" ref="F158:F207">D158/C158*100</f>
        <v>100</v>
      </c>
    </row>
    <row r="159" spans="1:6" ht="12.75">
      <c r="A159" s="157" t="s">
        <v>249</v>
      </c>
      <c r="B159" s="169" t="s">
        <v>531</v>
      </c>
      <c r="C159" s="162">
        <v>1600.19</v>
      </c>
      <c r="D159" s="162">
        <v>1600.19</v>
      </c>
      <c r="E159" s="146">
        <v>0</v>
      </c>
      <c r="F159" s="174">
        <f t="shared" si="3"/>
        <v>100</v>
      </c>
    </row>
    <row r="160" spans="1:6" ht="12.75">
      <c r="A160" s="157" t="s">
        <v>232</v>
      </c>
      <c r="B160" s="169" t="s">
        <v>532</v>
      </c>
      <c r="C160" s="162">
        <v>2125179.24</v>
      </c>
      <c r="D160" s="162">
        <v>2125179.24</v>
      </c>
      <c r="E160" s="146">
        <v>0</v>
      </c>
      <c r="F160" s="174">
        <f t="shared" si="3"/>
        <v>100</v>
      </c>
    </row>
    <row r="161" spans="1:6" ht="22.5">
      <c r="A161" s="157" t="s">
        <v>228</v>
      </c>
      <c r="B161" s="169" t="s">
        <v>533</v>
      </c>
      <c r="C161" s="162">
        <v>2125179.24</v>
      </c>
      <c r="D161" s="162">
        <v>2125179.24</v>
      </c>
      <c r="E161" s="146">
        <v>0</v>
      </c>
      <c r="F161" s="174">
        <f t="shared" si="3"/>
        <v>100</v>
      </c>
    </row>
    <row r="162" spans="1:6" ht="22.5">
      <c r="A162" s="157" t="s">
        <v>229</v>
      </c>
      <c r="B162" s="169" t="s">
        <v>534</v>
      </c>
      <c r="C162" s="162">
        <v>2125179.24</v>
      </c>
      <c r="D162" s="162">
        <v>2125179.24</v>
      </c>
      <c r="E162" s="146">
        <v>0</v>
      </c>
      <c r="F162" s="174">
        <f t="shared" si="3"/>
        <v>100</v>
      </c>
    </row>
    <row r="163" spans="1:6" ht="22.5">
      <c r="A163" s="157" t="s">
        <v>234</v>
      </c>
      <c r="B163" s="169" t="s">
        <v>535</v>
      </c>
      <c r="C163" s="162">
        <v>485131.69</v>
      </c>
      <c r="D163" s="162">
        <v>485131.69</v>
      </c>
      <c r="E163" s="146">
        <v>0</v>
      </c>
      <c r="F163" s="174">
        <f t="shared" si="3"/>
        <v>100</v>
      </c>
    </row>
    <row r="164" spans="1:6" ht="22.5">
      <c r="A164" s="157" t="s">
        <v>228</v>
      </c>
      <c r="B164" s="169" t="s">
        <v>536</v>
      </c>
      <c r="C164" s="162">
        <v>485131.69</v>
      </c>
      <c r="D164" s="162">
        <v>485131.69</v>
      </c>
      <c r="E164" s="146">
        <v>0</v>
      </c>
      <c r="F164" s="174">
        <f t="shared" si="3"/>
        <v>100</v>
      </c>
    </row>
    <row r="165" spans="1:6" ht="22.5">
      <c r="A165" s="157" t="s">
        <v>229</v>
      </c>
      <c r="B165" s="169" t="s">
        <v>537</v>
      </c>
      <c r="C165" s="162">
        <v>485131.69</v>
      </c>
      <c r="D165" s="162">
        <v>485131.69</v>
      </c>
      <c r="E165" s="146">
        <v>0</v>
      </c>
      <c r="F165" s="174">
        <f t="shared" si="3"/>
        <v>100</v>
      </c>
    </row>
    <row r="166" spans="1:6" ht="12.75">
      <c r="A166" s="157" t="s">
        <v>236</v>
      </c>
      <c r="B166" s="169" t="s">
        <v>538</v>
      </c>
      <c r="C166" s="162">
        <v>1489703.48</v>
      </c>
      <c r="D166" s="162">
        <v>1489703.48</v>
      </c>
      <c r="E166" s="146">
        <v>0</v>
      </c>
      <c r="F166" s="174">
        <f t="shared" si="3"/>
        <v>100</v>
      </c>
    </row>
    <row r="167" spans="1:6" ht="22.5">
      <c r="A167" s="157" t="s">
        <v>228</v>
      </c>
      <c r="B167" s="169" t="s">
        <v>539</v>
      </c>
      <c r="C167" s="162">
        <v>1489703.48</v>
      </c>
      <c r="D167" s="162">
        <v>1489703.48</v>
      </c>
      <c r="E167" s="146">
        <v>0</v>
      </c>
      <c r="F167" s="174">
        <f t="shared" si="3"/>
        <v>100</v>
      </c>
    </row>
    <row r="168" spans="1:6" ht="22.5">
      <c r="A168" s="157" t="s">
        <v>229</v>
      </c>
      <c r="B168" s="169" t="s">
        <v>540</v>
      </c>
      <c r="C168" s="162">
        <v>1489703.48</v>
      </c>
      <c r="D168" s="162">
        <v>1489703.48</v>
      </c>
      <c r="E168" s="146">
        <v>0</v>
      </c>
      <c r="F168" s="174">
        <f t="shared" si="3"/>
        <v>100</v>
      </c>
    </row>
    <row r="169" spans="1:6" ht="12.75">
      <c r="A169" s="157" t="s">
        <v>238</v>
      </c>
      <c r="B169" s="169" t="s">
        <v>541</v>
      </c>
      <c r="C169" s="162">
        <v>6666514.76</v>
      </c>
      <c r="D169" s="162">
        <v>6666514.76</v>
      </c>
      <c r="E169" s="146">
        <v>0</v>
      </c>
      <c r="F169" s="174">
        <f t="shared" si="3"/>
        <v>100</v>
      </c>
    </row>
    <row r="170" spans="1:6" ht="22.5">
      <c r="A170" s="157" t="s">
        <v>228</v>
      </c>
      <c r="B170" s="169" t="s">
        <v>542</v>
      </c>
      <c r="C170" s="162">
        <v>6666514.76</v>
      </c>
      <c r="D170" s="162">
        <v>6666514.76</v>
      </c>
      <c r="E170" s="146">
        <v>0</v>
      </c>
      <c r="F170" s="174">
        <f t="shared" si="3"/>
        <v>100</v>
      </c>
    </row>
    <row r="171" spans="1:6" ht="22.5">
      <c r="A171" s="157" t="s">
        <v>229</v>
      </c>
      <c r="B171" s="169" t="s">
        <v>543</v>
      </c>
      <c r="C171" s="162">
        <v>6666514.76</v>
      </c>
      <c r="D171" s="162">
        <v>6666514.76</v>
      </c>
      <c r="E171" s="146">
        <v>0</v>
      </c>
      <c r="F171" s="174">
        <f t="shared" si="3"/>
        <v>100</v>
      </c>
    </row>
    <row r="172" spans="1:6" ht="12.75">
      <c r="A172" s="157" t="s">
        <v>544</v>
      </c>
      <c r="B172" s="169" t="s">
        <v>545</v>
      </c>
      <c r="C172" s="162">
        <v>12612772.87</v>
      </c>
      <c r="D172" s="162">
        <v>12612772.87</v>
      </c>
      <c r="E172" s="146">
        <v>0</v>
      </c>
      <c r="F172" s="174">
        <f t="shared" si="3"/>
        <v>100</v>
      </c>
    </row>
    <row r="173" spans="1:6" ht="22.5">
      <c r="A173" s="157" t="s">
        <v>228</v>
      </c>
      <c r="B173" s="169" t="s">
        <v>546</v>
      </c>
      <c r="C173" s="162">
        <v>12610022.87</v>
      </c>
      <c r="D173" s="162">
        <v>12610022.87</v>
      </c>
      <c r="E173" s="146">
        <v>0</v>
      </c>
      <c r="F173" s="174">
        <f t="shared" si="3"/>
        <v>100</v>
      </c>
    </row>
    <row r="174" spans="1:6" ht="22.5">
      <c r="A174" s="157" t="s">
        <v>229</v>
      </c>
      <c r="B174" s="169" t="s">
        <v>547</v>
      </c>
      <c r="C174" s="162">
        <v>12610022.87</v>
      </c>
      <c r="D174" s="162">
        <v>12610022.87</v>
      </c>
      <c r="E174" s="146">
        <v>0</v>
      </c>
      <c r="F174" s="174">
        <f t="shared" si="3"/>
        <v>100</v>
      </c>
    </row>
    <row r="175" spans="1:6" ht="12.75">
      <c r="A175" s="157" t="s">
        <v>226</v>
      </c>
      <c r="B175" s="169" t="s">
        <v>548</v>
      </c>
      <c r="C175" s="162">
        <v>2750</v>
      </c>
      <c r="D175" s="162">
        <v>2750</v>
      </c>
      <c r="E175" s="146">
        <v>0</v>
      </c>
      <c r="F175" s="174">
        <f t="shared" si="3"/>
        <v>100</v>
      </c>
    </row>
    <row r="176" spans="1:6" ht="12.75">
      <c r="A176" s="157" t="s">
        <v>249</v>
      </c>
      <c r="B176" s="169" t="s">
        <v>549</v>
      </c>
      <c r="C176" s="162">
        <v>2750</v>
      </c>
      <c r="D176" s="162">
        <v>2750</v>
      </c>
      <c r="E176" s="146">
        <v>0</v>
      </c>
      <c r="F176" s="174">
        <f t="shared" si="3"/>
        <v>100</v>
      </c>
    </row>
    <row r="177" spans="1:6" ht="12.75">
      <c r="A177" s="157" t="s">
        <v>196</v>
      </c>
      <c r="B177" s="169" t="s">
        <v>550</v>
      </c>
      <c r="C177" s="162">
        <v>309280.1</v>
      </c>
      <c r="D177" s="162">
        <v>309280.1</v>
      </c>
      <c r="E177" s="146">
        <v>0</v>
      </c>
      <c r="F177" s="174">
        <f t="shared" si="3"/>
        <v>100</v>
      </c>
    </row>
    <row r="178" spans="1:6" ht="22.5">
      <c r="A178" s="157" t="s">
        <v>228</v>
      </c>
      <c r="B178" s="169" t="s">
        <v>551</v>
      </c>
      <c r="C178" s="162">
        <v>309280.1</v>
      </c>
      <c r="D178" s="162">
        <v>309280.1</v>
      </c>
      <c r="E178" s="146">
        <v>0</v>
      </c>
      <c r="F178" s="174">
        <f t="shared" si="3"/>
        <v>100</v>
      </c>
    </row>
    <row r="179" spans="1:6" ht="22.5">
      <c r="A179" s="157" t="s">
        <v>229</v>
      </c>
      <c r="B179" s="169" t="s">
        <v>552</v>
      </c>
      <c r="C179" s="162">
        <v>309280.1</v>
      </c>
      <c r="D179" s="162">
        <v>309280.1</v>
      </c>
      <c r="E179" s="146">
        <v>0</v>
      </c>
      <c r="F179" s="174">
        <f t="shared" si="3"/>
        <v>100</v>
      </c>
    </row>
    <row r="180" spans="1:6" ht="12.75">
      <c r="A180" s="157" t="s">
        <v>553</v>
      </c>
      <c r="B180" s="169" t="s">
        <v>554</v>
      </c>
      <c r="C180" s="162">
        <v>1613984.68</v>
      </c>
      <c r="D180" s="162">
        <v>1613984.68</v>
      </c>
      <c r="E180" s="146">
        <v>0</v>
      </c>
      <c r="F180" s="174">
        <f t="shared" si="3"/>
        <v>100</v>
      </c>
    </row>
    <row r="181" spans="1:6" ht="12.75">
      <c r="A181" s="157" t="s">
        <v>555</v>
      </c>
      <c r="B181" s="169" t="s">
        <v>556</v>
      </c>
      <c r="C181" s="162">
        <v>114023.4</v>
      </c>
      <c r="D181" s="162">
        <v>114023.4</v>
      </c>
      <c r="E181" s="146">
        <v>0</v>
      </c>
      <c r="F181" s="174">
        <f t="shared" si="3"/>
        <v>100</v>
      </c>
    </row>
    <row r="182" spans="1:6" ht="12.75">
      <c r="A182" s="157" t="s">
        <v>557</v>
      </c>
      <c r="B182" s="169" t="s">
        <v>558</v>
      </c>
      <c r="C182" s="162">
        <v>114023.4</v>
      </c>
      <c r="D182" s="162">
        <v>114023.4</v>
      </c>
      <c r="E182" s="146">
        <v>0</v>
      </c>
      <c r="F182" s="174">
        <f t="shared" si="3"/>
        <v>100</v>
      </c>
    </row>
    <row r="183" spans="1:6" ht="12.75">
      <c r="A183" s="157" t="s">
        <v>201</v>
      </c>
      <c r="B183" s="169" t="s">
        <v>559</v>
      </c>
      <c r="C183" s="162">
        <v>114023.4</v>
      </c>
      <c r="D183" s="162">
        <v>114023.4</v>
      </c>
      <c r="E183" s="146">
        <v>0</v>
      </c>
      <c r="F183" s="174">
        <f t="shared" si="3"/>
        <v>100</v>
      </c>
    </row>
    <row r="184" spans="1:6" ht="12.75">
      <c r="A184" s="157" t="s">
        <v>202</v>
      </c>
      <c r="B184" s="169" t="s">
        <v>560</v>
      </c>
      <c r="C184" s="162">
        <v>114023.4</v>
      </c>
      <c r="D184" s="162">
        <v>114023.4</v>
      </c>
      <c r="E184" s="146">
        <v>0</v>
      </c>
      <c r="F184" s="174">
        <f t="shared" si="3"/>
        <v>100</v>
      </c>
    </row>
    <row r="185" spans="1:6" ht="12.75">
      <c r="A185" s="157" t="s">
        <v>561</v>
      </c>
      <c r="B185" s="169" t="s">
        <v>562</v>
      </c>
      <c r="C185" s="162">
        <v>1231792.2</v>
      </c>
      <c r="D185" s="162">
        <v>1231792.2</v>
      </c>
      <c r="E185" s="146">
        <v>0</v>
      </c>
      <c r="F185" s="174">
        <f t="shared" si="3"/>
        <v>100</v>
      </c>
    </row>
    <row r="186" spans="1:6" ht="12.75">
      <c r="A186" s="157" t="s">
        <v>557</v>
      </c>
      <c r="B186" s="169" t="s">
        <v>563</v>
      </c>
      <c r="C186" s="162">
        <v>1231792.2</v>
      </c>
      <c r="D186" s="162">
        <v>1231792.2</v>
      </c>
      <c r="E186" s="146">
        <v>0</v>
      </c>
      <c r="F186" s="174">
        <f t="shared" si="3"/>
        <v>100</v>
      </c>
    </row>
    <row r="187" spans="1:6" ht="12.75">
      <c r="A187" s="157" t="s">
        <v>201</v>
      </c>
      <c r="B187" s="169" t="s">
        <v>564</v>
      </c>
      <c r="C187" s="162">
        <v>1231792.2</v>
      </c>
      <c r="D187" s="162">
        <v>1231792.2</v>
      </c>
      <c r="E187" s="146">
        <v>0</v>
      </c>
      <c r="F187" s="174">
        <f t="shared" si="3"/>
        <v>100</v>
      </c>
    </row>
    <row r="188" spans="1:6" ht="12.75">
      <c r="A188" s="157" t="s">
        <v>202</v>
      </c>
      <c r="B188" s="169" t="s">
        <v>565</v>
      </c>
      <c r="C188" s="162">
        <v>1231792.2</v>
      </c>
      <c r="D188" s="162">
        <v>1231792.2</v>
      </c>
      <c r="E188" s="146">
        <v>0</v>
      </c>
      <c r="F188" s="174">
        <f t="shared" si="3"/>
        <v>100</v>
      </c>
    </row>
    <row r="189" spans="1:6" ht="12.75">
      <c r="A189" s="157" t="s">
        <v>566</v>
      </c>
      <c r="B189" s="169" t="s">
        <v>567</v>
      </c>
      <c r="C189" s="162">
        <v>268169.08</v>
      </c>
      <c r="D189" s="162">
        <v>268169.08</v>
      </c>
      <c r="E189" s="146">
        <v>0</v>
      </c>
      <c r="F189" s="174">
        <f t="shared" si="3"/>
        <v>100</v>
      </c>
    </row>
    <row r="190" spans="1:6" ht="12.75">
      <c r="A190" s="157" t="s">
        <v>568</v>
      </c>
      <c r="B190" s="169" t="s">
        <v>569</v>
      </c>
      <c r="C190" s="162">
        <v>74900</v>
      </c>
      <c r="D190" s="162">
        <v>74900</v>
      </c>
      <c r="E190" s="146">
        <v>0</v>
      </c>
      <c r="F190" s="174">
        <f t="shared" si="3"/>
        <v>100</v>
      </c>
    </row>
    <row r="191" spans="1:6" ht="12.75">
      <c r="A191" s="157" t="s">
        <v>201</v>
      </c>
      <c r="B191" s="169" t="s">
        <v>570</v>
      </c>
      <c r="C191" s="162">
        <v>74900</v>
      </c>
      <c r="D191" s="162">
        <v>74900</v>
      </c>
      <c r="E191" s="146">
        <v>0</v>
      </c>
      <c r="F191" s="174">
        <f t="shared" si="3"/>
        <v>100</v>
      </c>
    </row>
    <row r="192" spans="1:6" ht="12.75">
      <c r="A192" s="157" t="s">
        <v>202</v>
      </c>
      <c r="B192" s="169" t="s">
        <v>571</v>
      </c>
      <c r="C192" s="162">
        <v>74900</v>
      </c>
      <c r="D192" s="162">
        <v>74900</v>
      </c>
      <c r="E192" s="146">
        <v>0</v>
      </c>
      <c r="F192" s="174">
        <f t="shared" si="3"/>
        <v>100</v>
      </c>
    </row>
    <row r="193" spans="1:6" ht="12.75">
      <c r="A193" s="157" t="s">
        <v>572</v>
      </c>
      <c r="B193" s="169" t="s">
        <v>573</v>
      </c>
      <c r="C193" s="162">
        <v>77332.4</v>
      </c>
      <c r="D193" s="162">
        <v>77332.4</v>
      </c>
      <c r="E193" s="146">
        <v>0</v>
      </c>
      <c r="F193" s="174">
        <f t="shared" si="3"/>
        <v>100</v>
      </c>
    </row>
    <row r="194" spans="1:6" ht="22.5">
      <c r="A194" s="157" t="s">
        <v>228</v>
      </c>
      <c r="B194" s="169" t="s">
        <v>574</v>
      </c>
      <c r="C194" s="162">
        <v>77332.4</v>
      </c>
      <c r="D194" s="162">
        <v>77332.4</v>
      </c>
      <c r="E194" s="146">
        <v>0</v>
      </c>
      <c r="F194" s="174">
        <f t="shared" si="3"/>
        <v>100</v>
      </c>
    </row>
    <row r="195" spans="1:6" ht="22.5">
      <c r="A195" s="157" t="s">
        <v>229</v>
      </c>
      <c r="B195" s="169" t="s">
        <v>575</v>
      </c>
      <c r="C195" s="162">
        <v>77332.4</v>
      </c>
      <c r="D195" s="162">
        <v>77332.4</v>
      </c>
      <c r="E195" s="146">
        <v>0</v>
      </c>
      <c r="F195" s="174">
        <f t="shared" si="3"/>
        <v>100</v>
      </c>
    </row>
    <row r="196" spans="1:6" ht="12.75">
      <c r="A196" s="157" t="s">
        <v>246</v>
      </c>
      <c r="B196" s="169" t="s">
        <v>576</v>
      </c>
      <c r="C196" s="162">
        <v>115936.68</v>
      </c>
      <c r="D196" s="162">
        <v>115936.68</v>
      </c>
      <c r="E196" s="146">
        <v>0</v>
      </c>
      <c r="F196" s="174">
        <f t="shared" si="3"/>
        <v>100</v>
      </c>
    </row>
    <row r="197" spans="1:6" ht="56.25">
      <c r="A197" s="157" t="s">
        <v>244</v>
      </c>
      <c r="B197" s="169" t="s">
        <v>577</v>
      </c>
      <c r="C197" s="162">
        <v>34793.52</v>
      </c>
      <c r="D197" s="162">
        <v>34793.52</v>
      </c>
      <c r="E197" s="146">
        <v>0</v>
      </c>
      <c r="F197" s="174">
        <f t="shared" si="3"/>
        <v>100</v>
      </c>
    </row>
    <row r="198" spans="1:6" ht="12.75">
      <c r="A198" s="157" t="s">
        <v>245</v>
      </c>
      <c r="B198" s="169" t="s">
        <v>578</v>
      </c>
      <c r="C198" s="162">
        <v>34793.52</v>
      </c>
      <c r="D198" s="162">
        <v>34793.52</v>
      </c>
      <c r="E198" s="146">
        <v>0</v>
      </c>
      <c r="F198" s="174">
        <f t="shared" si="3"/>
        <v>100</v>
      </c>
    </row>
    <row r="199" spans="1:6" ht="12.75">
      <c r="A199" s="157" t="s">
        <v>201</v>
      </c>
      <c r="B199" s="169" t="s">
        <v>579</v>
      </c>
      <c r="C199" s="162">
        <v>34775.64</v>
      </c>
      <c r="D199" s="162">
        <v>34775.64</v>
      </c>
      <c r="E199" s="146">
        <v>0</v>
      </c>
      <c r="F199" s="174">
        <f t="shared" si="3"/>
        <v>100</v>
      </c>
    </row>
    <row r="200" spans="1:6" ht="12.75">
      <c r="A200" s="157" t="s">
        <v>202</v>
      </c>
      <c r="B200" s="169" t="s">
        <v>580</v>
      </c>
      <c r="C200" s="162">
        <v>34775.64</v>
      </c>
      <c r="D200" s="162">
        <v>34775.64</v>
      </c>
      <c r="E200" s="146">
        <v>0</v>
      </c>
      <c r="F200" s="174">
        <f t="shared" si="3"/>
        <v>100</v>
      </c>
    </row>
    <row r="201" spans="1:6" ht="12.75">
      <c r="A201" s="157" t="s">
        <v>226</v>
      </c>
      <c r="B201" s="169" t="s">
        <v>581</v>
      </c>
      <c r="C201" s="162">
        <v>46367.52</v>
      </c>
      <c r="D201" s="162">
        <v>46367.52</v>
      </c>
      <c r="E201" s="146">
        <v>0</v>
      </c>
      <c r="F201" s="174">
        <f t="shared" si="3"/>
        <v>100</v>
      </c>
    </row>
    <row r="202" spans="1:6" ht="45">
      <c r="A202" s="157" t="s">
        <v>227</v>
      </c>
      <c r="B202" s="169" t="s">
        <v>582</v>
      </c>
      <c r="C202" s="162">
        <v>46367.52</v>
      </c>
      <c r="D202" s="162">
        <v>46367.52</v>
      </c>
      <c r="E202" s="146">
        <v>0</v>
      </c>
      <c r="F202" s="174">
        <f t="shared" si="3"/>
        <v>100</v>
      </c>
    </row>
    <row r="203" spans="1:6" ht="12.75">
      <c r="A203" s="157" t="s">
        <v>583</v>
      </c>
      <c r="B203" s="169" t="s">
        <v>584</v>
      </c>
      <c r="C203" s="162">
        <v>18633994.04</v>
      </c>
      <c r="D203" s="162">
        <v>18309006.57</v>
      </c>
      <c r="E203" s="146">
        <v>324987.47</v>
      </c>
      <c r="F203" s="174">
        <f t="shared" si="3"/>
        <v>98.25594303989593</v>
      </c>
    </row>
    <row r="204" spans="1:6" ht="12.75">
      <c r="A204" s="157" t="s">
        <v>585</v>
      </c>
      <c r="B204" s="169" t="s">
        <v>586</v>
      </c>
      <c r="C204" s="162">
        <v>18633994.04</v>
      </c>
      <c r="D204" s="162">
        <v>18309006.57</v>
      </c>
      <c r="E204" s="146">
        <v>324987.47</v>
      </c>
      <c r="F204" s="174">
        <f t="shared" si="3"/>
        <v>98.25594303989593</v>
      </c>
    </row>
    <row r="205" spans="1:6" ht="22.5">
      <c r="A205" s="157" t="s">
        <v>587</v>
      </c>
      <c r="B205" s="169" t="s">
        <v>588</v>
      </c>
      <c r="C205" s="162">
        <v>8845949.81</v>
      </c>
      <c r="D205" s="162">
        <v>8845949.81</v>
      </c>
      <c r="E205" s="146">
        <v>0</v>
      </c>
      <c r="F205" s="174">
        <f t="shared" si="3"/>
        <v>100</v>
      </c>
    </row>
    <row r="206" spans="1:6" ht="56.25">
      <c r="A206" s="157" t="s">
        <v>244</v>
      </c>
      <c r="B206" s="169" t="s">
        <v>589</v>
      </c>
      <c r="C206" s="162">
        <v>6917072.34</v>
      </c>
      <c r="D206" s="162">
        <v>6917072.34</v>
      </c>
      <c r="E206" s="146">
        <v>0</v>
      </c>
      <c r="F206" s="174">
        <f t="shared" si="3"/>
        <v>100</v>
      </c>
    </row>
    <row r="207" spans="1:6" ht="12.75">
      <c r="A207" s="157" t="s">
        <v>245</v>
      </c>
      <c r="B207" s="169" t="s">
        <v>590</v>
      </c>
      <c r="C207" s="162">
        <v>6917072.34</v>
      </c>
      <c r="D207" s="162">
        <v>6917072.34</v>
      </c>
      <c r="E207" s="146">
        <v>0</v>
      </c>
      <c r="F207" s="174">
        <f t="shared" si="3"/>
        <v>100</v>
      </c>
    </row>
    <row r="208" spans="1:6" ht="22.5">
      <c r="A208" s="157" t="s">
        <v>228</v>
      </c>
      <c r="B208" s="169" t="s">
        <v>591</v>
      </c>
      <c r="C208" s="162">
        <v>1925560.64</v>
      </c>
      <c r="D208" s="162">
        <v>1925560.64</v>
      </c>
      <c r="E208" s="146">
        <v>0</v>
      </c>
      <c r="F208" s="174">
        <f aca="true" t="shared" si="4" ref="F208:F256">D208/C208*100</f>
        <v>100</v>
      </c>
    </row>
    <row r="209" spans="1:6" ht="22.5">
      <c r="A209" s="157" t="s">
        <v>229</v>
      </c>
      <c r="B209" s="169" t="s">
        <v>592</v>
      </c>
      <c r="C209" s="162">
        <v>1925560.64</v>
      </c>
      <c r="D209" s="162">
        <v>1925560.64</v>
      </c>
      <c r="E209" s="146">
        <v>0</v>
      </c>
      <c r="F209" s="174">
        <f t="shared" si="4"/>
        <v>100</v>
      </c>
    </row>
    <row r="210" spans="1:6" ht="12.75">
      <c r="A210" s="157" t="s">
        <v>226</v>
      </c>
      <c r="B210" s="169" t="s">
        <v>593</v>
      </c>
      <c r="C210" s="162">
        <v>3316.83</v>
      </c>
      <c r="D210" s="162">
        <v>3316.83</v>
      </c>
      <c r="E210" s="146">
        <v>0</v>
      </c>
      <c r="F210" s="174">
        <f t="shared" si="4"/>
        <v>100</v>
      </c>
    </row>
    <row r="211" spans="1:6" ht="12.75">
      <c r="A211" s="157" t="s">
        <v>249</v>
      </c>
      <c r="B211" s="169" t="s">
        <v>594</v>
      </c>
      <c r="C211" s="162">
        <v>3316.83</v>
      </c>
      <c r="D211" s="162">
        <v>3316.83</v>
      </c>
      <c r="E211" s="146">
        <v>0</v>
      </c>
      <c r="F211" s="174">
        <f t="shared" si="4"/>
        <v>100</v>
      </c>
    </row>
    <row r="212" spans="1:6" ht="22.5">
      <c r="A212" s="157" t="s">
        <v>595</v>
      </c>
      <c r="B212" s="169" t="s">
        <v>596</v>
      </c>
      <c r="C212" s="162">
        <v>1813314.24</v>
      </c>
      <c r="D212" s="162">
        <v>1813314.24</v>
      </c>
      <c r="E212" s="146">
        <v>0</v>
      </c>
      <c r="F212" s="174">
        <f t="shared" si="4"/>
        <v>100</v>
      </c>
    </row>
    <row r="213" spans="1:6" ht="22.5">
      <c r="A213" s="157" t="s">
        <v>228</v>
      </c>
      <c r="B213" s="169" t="s">
        <v>597</v>
      </c>
      <c r="C213" s="162">
        <v>1813314.24</v>
      </c>
      <c r="D213" s="162">
        <v>1813314.24</v>
      </c>
      <c r="E213" s="146">
        <v>0</v>
      </c>
      <c r="F213" s="174">
        <f t="shared" si="4"/>
        <v>100</v>
      </c>
    </row>
    <row r="214" spans="1:6" ht="22.5">
      <c r="A214" s="157" t="s">
        <v>229</v>
      </c>
      <c r="B214" s="169" t="s">
        <v>598</v>
      </c>
      <c r="C214" s="162">
        <v>1813314.24</v>
      </c>
      <c r="D214" s="162">
        <v>1813314.24</v>
      </c>
      <c r="E214" s="146">
        <v>0</v>
      </c>
      <c r="F214" s="174">
        <f t="shared" si="4"/>
        <v>100</v>
      </c>
    </row>
    <row r="215" spans="1:6" ht="22.5">
      <c r="A215" s="157" t="s">
        <v>599</v>
      </c>
      <c r="B215" s="169" t="s">
        <v>600</v>
      </c>
      <c r="C215" s="162">
        <v>1112275</v>
      </c>
      <c r="D215" s="162">
        <v>1112275</v>
      </c>
      <c r="E215" s="146">
        <v>0</v>
      </c>
      <c r="F215" s="174">
        <f t="shared" si="4"/>
        <v>100</v>
      </c>
    </row>
    <row r="216" spans="1:6" ht="22.5">
      <c r="A216" s="157" t="s">
        <v>228</v>
      </c>
      <c r="B216" s="169" t="s">
        <v>601</v>
      </c>
      <c r="C216" s="162">
        <v>1112275</v>
      </c>
      <c r="D216" s="162">
        <v>1112275</v>
      </c>
      <c r="E216" s="146">
        <v>0</v>
      </c>
      <c r="F216" s="174">
        <f t="shared" si="4"/>
        <v>100</v>
      </c>
    </row>
    <row r="217" spans="1:6" ht="22.5">
      <c r="A217" s="157" t="s">
        <v>229</v>
      </c>
      <c r="B217" s="169" t="s">
        <v>602</v>
      </c>
      <c r="C217" s="162">
        <v>1112275</v>
      </c>
      <c r="D217" s="162">
        <v>1112275</v>
      </c>
      <c r="E217" s="146">
        <v>0</v>
      </c>
      <c r="F217" s="174">
        <f t="shared" si="4"/>
        <v>100</v>
      </c>
    </row>
    <row r="218" spans="1:6" ht="12.75">
      <c r="A218" s="157" t="s">
        <v>177</v>
      </c>
      <c r="B218" s="169" t="s">
        <v>603</v>
      </c>
      <c r="C218" s="162">
        <v>6862454.99</v>
      </c>
      <c r="D218" s="162">
        <v>6537467.52</v>
      </c>
      <c r="E218" s="146">
        <v>324987.47</v>
      </c>
      <c r="F218" s="174">
        <f t="shared" si="4"/>
        <v>95.26426810123237</v>
      </c>
    </row>
    <row r="219" spans="1:6" ht="22.5">
      <c r="A219" s="157" t="s">
        <v>228</v>
      </c>
      <c r="B219" s="169" t="s">
        <v>604</v>
      </c>
      <c r="C219" s="162">
        <v>6862454.99</v>
      </c>
      <c r="D219" s="162">
        <v>6537467.52</v>
      </c>
      <c r="E219" s="146">
        <v>324987.47</v>
      </c>
      <c r="F219" s="174">
        <f t="shared" si="4"/>
        <v>95.26426810123237</v>
      </c>
    </row>
    <row r="220" spans="1:6" ht="22.5">
      <c r="A220" s="157" t="s">
        <v>229</v>
      </c>
      <c r="B220" s="169" t="s">
        <v>605</v>
      </c>
      <c r="C220" s="162">
        <v>6862454.99</v>
      </c>
      <c r="D220" s="162">
        <v>6537467.52</v>
      </c>
      <c r="E220" s="146">
        <v>324987.47</v>
      </c>
      <c r="F220" s="174">
        <f t="shared" si="4"/>
        <v>95.26426810123237</v>
      </c>
    </row>
    <row r="221" spans="1:6" ht="12.75">
      <c r="A221" s="157" t="s">
        <v>606</v>
      </c>
      <c r="B221" s="169" t="s">
        <v>607</v>
      </c>
      <c r="C221" s="162">
        <v>461367</v>
      </c>
      <c r="D221" s="162">
        <v>461367</v>
      </c>
      <c r="E221" s="146">
        <v>0</v>
      </c>
      <c r="F221" s="174">
        <f t="shared" si="4"/>
        <v>100</v>
      </c>
    </row>
    <row r="222" spans="1:6" ht="12.75">
      <c r="A222" s="157" t="s">
        <v>608</v>
      </c>
      <c r="B222" s="169" t="s">
        <v>609</v>
      </c>
      <c r="C222" s="162">
        <v>12557</v>
      </c>
      <c r="D222" s="162">
        <v>12557</v>
      </c>
      <c r="E222" s="146">
        <v>0</v>
      </c>
      <c r="F222" s="174">
        <f t="shared" si="4"/>
        <v>100</v>
      </c>
    </row>
    <row r="223" spans="1:6" ht="101.25">
      <c r="A223" s="157" t="s">
        <v>610</v>
      </c>
      <c r="B223" s="169" t="s">
        <v>611</v>
      </c>
      <c r="C223" s="162">
        <v>12557</v>
      </c>
      <c r="D223" s="162">
        <v>12557</v>
      </c>
      <c r="E223" s="146">
        <v>0</v>
      </c>
      <c r="F223" s="174">
        <f t="shared" si="4"/>
        <v>100</v>
      </c>
    </row>
    <row r="224" spans="1:6" ht="12.75">
      <c r="A224" s="157" t="s">
        <v>201</v>
      </c>
      <c r="B224" s="169" t="s">
        <v>612</v>
      </c>
      <c r="C224" s="162">
        <v>12557</v>
      </c>
      <c r="D224" s="162">
        <v>12557</v>
      </c>
      <c r="E224" s="146">
        <v>0</v>
      </c>
      <c r="F224" s="174">
        <f t="shared" si="4"/>
        <v>100</v>
      </c>
    </row>
    <row r="225" spans="1:6" ht="12.75">
      <c r="A225" s="157" t="s">
        <v>202</v>
      </c>
      <c r="B225" s="169" t="s">
        <v>613</v>
      </c>
      <c r="C225" s="162">
        <v>12557</v>
      </c>
      <c r="D225" s="162">
        <v>12557</v>
      </c>
      <c r="E225" s="146">
        <v>0</v>
      </c>
      <c r="F225" s="174">
        <f t="shared" si="4"/>
        <v>100</v>
      </c>
    </row>
    <row r="226" spans="1:6" ht="12.75">
      <c r="A226" s="157" t="s">
        <v>614</v>
      </c>
      <c r="B226" s="169" t="s">
        <v>615</v>
      </c>
      <c r="C226" s="162">
        <v>448810</v>
      </c>
      <c r="D226" s="162">
        <v>448810</v>
      </c>
      <c r="E226" s="146">
        <v>0</v>
      </c>
      <c r="F226" s="174">
        <f t="shared" si="4"/>
        <v>100</v>
      </c>
    </row>
    <row r="227" spans="1:6" ht="33.75">
      <c r="A227" s="157" t="s">
        <v>616</v>
      </c>
      <c r="B227" s="169" t="s">
        <v>617</v>
      </c>
      <c r="C227" s="162">
        <v>22400</v>
      </c>
      <c r="D227" s="162">
        <v>22400</v>
      </c>
      <c r="E227" s="146">
        <v>0</v>
      </c>
      <c r="F227" s="174">
        <f t="shared" si="4"/>
        <v>100</v>
      </c>
    </row>
    <row r="228" spans="1:6" ht="22.5">
      <c r="A228" s="157" t="s">
        <v>228</v>
      </c>
      <c r="B228" s="169" t="s">
        <v>618</v>
      </c>
      <c r="C228" s="162">
        <v>400</v>
      </c>
      <c r="D228" s="162">
        <v>400</v>
      </c>
      <c r="E228" s="146">
        <v>0</v>
      </c>
      <c r="F228" s="174">
        <f t="shared" si="4"/>
        <v>100</v>
      </c>
    </row>
    <row r="229" spans="1:6" ht="22.5">
      <c r="A229" s="157" t="s">
        <v>229</v>
      </c>
      <c r="B229" s="169" t="s">
        <v>619</v>
      </c>
      <c r="C229" s="162">
        <v>400</v>
      </c>
      <c r="D229" s="162">
        <v>400</v>
      </c>
      <c r="E229" s="146">
        <v>0</v>
      </c>
      <c r="F229" s="174">
        <f t="shared" si="4"/>
        <v>100</v>
      </c>
    </row>
    <row r="230" spans="1:6" ht="12.75">
      <c r="A230" s="157" t="s">
        <v>413</v>
      </c>
      <c r="B230" s="169" t="s">
        <v>620</v>
      </c>
      <c r="C230" s="162">
        <v>22000</v>
      </c>
      <c r="D230" s="162">
        <v>22000</v>
      </c>
      <c r="E230" s="146">
        <v>0</v>
      </c>
      <c r="F230" s="174">
        <f t="shared" si="4"/>
        <v>100</v>
      </c>
    </row>
    <row r="231" spans="1:6" ht="12.75">
      <c r="A231" s="157" t="s">
        <v>415</v>
      </c>
      <c r="B231" s="169" t="s">
        <v>621</v>
      </c>
      <c r="C231" s="162">
        <v>22000</v>
      </c>
      <c r="D231" s="162">
        <v>22000</v>
      </c>
      <c r="E231" s="146">
        <v>0</v>
      </c>
      <c r="F231" s="174">
        <f t="shared" si="4"/>
        <v>100</v>
      </c>
    </row>
    <row r="232" spans="1:6" ht="22.5">
      <c r="A232" s="157" t="s">
        <v>374</v>
      </c>
      <c r="B232" s="169" t="s">
        <v>622</v>
      </c>
      <c r="C232" s="162">
        <v>199560</v>
      </c>
      <c r="D232" s="162">
        <v>199560</v>
      </c>
      <c r="E232" s="146">
        <v>0</v>
      </c>
      <c r="F232" s="174">
        <f t="shared" si="4"/>
        <v>100</v>
      </c>
    </row>
    <row r="233" spans="1:6" ht="22.5">
      <c r="A233" s="157" t="s">
        <v>228</v>
      </c>
      <c r="B233" s="169" t="s">
        <v>623</v>
      </c>
      <c r="C233" s="162">
        <v>199560</v>
      </c>
      <c r="D233" s="162">
        <v>199560</v>
      </c>
      <c r="E233" s="146">
        <v>0</v>
      </c>
      <c r="F233" s="174">
        <f t="shared" si="4"/>
        <v>100</v>
      </c>
    </row>
    <row r="234" spans="1:6" ht="22.5">
      <c r="A234" s="157" t="s">
        <v>229</v>
      </c>
      <c r="B234" s="169" t="s">
        <v>624</v>
      </c>
      <c r="C234" s="162">
        <v>199560</v>
      </c>
      <c r="D234" s="162">
        <v>199560</v>
      </c>
      <c r="E234" s="146">
        <v>0</v>
      </c>
      <c r="F234" s="174">
        <f t="shared" si="4"/>
        <v>100</v>
      </c>
    </row>
    <row r="235" spans="1:6" ht="12.75">
      <c r="A235" s="157" t="s">
        <v>253</v>
      </c>
      <c r="B235" s="169" t="s">
        <v>625</v>
      </c>
      <c r="C235" s="162">
        <v>211850</v>
      </c>
      <c r="D235" s="162">
        <v>211850</v>
      </c>
      <c r="E235" s="146">
        <v>0</v>
      </c>
      <c r="F235" s="174">
        <f t="shared" si="4"/>
        <v>100</v>
      </c>
    </row>
    <row r="236" spans="1:6" ht="22.5">
      <c r="A236" s="157" t="s">
        <v>228</v>
      </c>
      <c r="B236" s="169" t="s">
        <v>626</v>
      </c>
      <c r="C236" s="162">
        <v>91850</v>
      </c>
      <c r="D236" s="162">
        <v>91850</v>
      </c>
      <c r="E236" s="146">
        <v>0</v>
      </c>
      <c r="F236" s="174">
        <f t="shared" si="4"/>
        <v>100</v>
      </c>
    </row>
    <row r="237" spans="1:6" ht="22.5">
      <c r="A237" s="157" t="s">
        <v>229</v>
      </c>
      <c r="B237" s="169" t="s">
        <v>627</v>
      </c>
      <c r="C237" s="162">
        <v>91850</v>
      </c>
      <c r="D237" s="162">
        <v>91850</v>
      </c>
      <c r="E237" s="146">
        <v>0</v>
      </c>
      <c r="F237" s="174">
        <f t="shared" si="4"/>
        <v>100</v>
      </c>
    </row>
    <row r="238" spans="1:6" ht="12.75">
      <c r="A238" s="157" t="s">
        <v>413</v>
      </c>
      <c r="B238" s="169" t="s">
        <v>628</v>
      </c>
      <c r="C238" s="162">
        <v>120000</v>
      </c>
      <c r="D238" s="162">
        <v>120000</v>
      </c>
      <c r="E238" s="146">
        <v>0</v>
      </c>
      <c r="F238" s="174">
        <f t="shared" si="4"/>
        <v>100</v>
      </c>
    </row>
    <row r="239" spans="1:6" ht="12.75">
      <c r="A239" s="157" t="s">
        <v>415</v>
      </c>
      <c r="B239" s="169" t="s">
        <v>629</v>
      </c>
      <c r="C239" s="162">
        <v>120000</v>
      </c>
      <c r="D239" s="162">
        <v>120000</v>
      </c>
      <c r="E239" s="146">
        <v>0</v>
      </c>
      <c r="F239" s="174">
        <f t="shared" si="4"/>
        <v>100</v>
      </c>
    </row>
    <row r="240" spans="1:6" ht="12.75">
      <c r="A240" s="157" t="s">
        <v>630</v>
      </c>
      <c r="B240" s="169" t="s">
        <v>631</v>
      </c>
      <c r="C240" s="162">
        <v>15000</v>
      </c>
      <c r="D240" s="162">
        <v>15000</v>
      </c>
      <c r="E240" s="146">
        <v>0</v>
      </c>
      <c r="F240" s="174">
        <f t="shared" si="4"/>
        <v>100</v>
      </c>
    </row>
    <row r="241" spans="1:6" ht="12.75">
      <c r="A241" s="157" t="s">
        <v>413</v>
      </c>
      <c r="B241" s="169" t="s">
        <v>632</v>
      </c>
      <c r="C241" s="162">
        <v>15000</v>
      </c>
      <c r="D241" s="162">
        <v>15000</v>
      </c>
      <c r="E241" s="146">
        <v>0</v>
      </c>
      <c r="F241" s="174">
        <f t="shared" si="4"/>
        <v>100</v>
      </c>
    </row>
    <row r="242" spans="1:6" ht="12.75">
      <c r="A242" s="157" t="s">
        <v>415</v>
      </c>
      <c r="B242" s="169" t="s">
        <v>633</v>
      </c>
      <c r="C242" s="162">
        <v>15000</v>
      </c>
      <c r="D242" s="162">
        <v>15000</v>
      </c>
      <c r="E242" s="146">
        <v>0</v>
      </c>
      <c r="F242" s="174">
        <f t="shared" si="4"/>
        <v>100</v>
      </c>
    </row>
    <row r="243" spans="1:6" ht="12.75">
      <c r="A243" s="157" t="s">
        <v>634</v>
      </c>
      <c r="B243" s="169" t="s">
        <v>635</v>
      </c>
      <c r="C243" s="162">
        <v>5316806.86</v>
      </c>
      <c r="D243" s="162">
        <v>5316806.86</v>
      </c>
      <c r="E243" s="146">
        <v>0</v>
      </c>
      <c r="F243" s="174">
        <f t="shared" si="4"/>
        <v>100</v>
      </c>
    </row>
    <row r="244" spans="1:6" ht="12.75">
      <c r="A244" s="157" t="s">
        <v>636</v>
      </c>
      <c r="B244" s="169" t="s">
        <v>637</v>
      </c>
      <c r="C244" s="162">
        <v>5316806.86</v>
      </c>
      <c r="D244" s="162">
        <v>5316806.86</v>
      </c>
      <c r="E244" s="146">
        <v>0</v>
      </c>
      <c r="F244" s="174">
        <f t="shared" si="4"/>
        <v>100</v>
      </c>
    </row>
    <row r="245" spans="1:6" ht="22.5">
      <c r="A245" s="157" t="s">
        <v>587</v>
      </c>
      <c r="B245" s="169" t="s">
        <v>638</v>
      </c>
      <c r="C245" s="162">
        <v>3458914.57</v>
      </c>
      <c r="D245" s="162">
        <v>3458914.57</v>
      </c>
      <c r="E245" s="146">
        <v>0</v>
      </c>
      <c r="F245" s="174">
        <f t="shared" si="4"/>
        <v>100</v>
      </c>
    </row>
    <row r="246" spans="1:6" ht="56.25">
      <c r="A246" s="157" t="s">
        <v>244</v>
      </c>
      <c r="B246" s="169" t="s">
        <v>639</v>
      </c>
      <c r="C246" s="162">
        <v>3129012.13</v>
      </c>
      <c r="D246" s="162">
        <v>3129012.13</v>
      </c>
      <c r="E246" s="146">
        <v>0</v>
      </c>
      <c r="F246" s="174">
        <f t="shared" si="4"/>
        <v>100</v>
      </c>
    </row>
    <row r="247" spans="1:6" ht="12.75">
      <c r="A247" s="157" t="s">
        <v>245</v>
      </c>
      <c r="B247" s="169" t="s">
        <v>640</v>
      </c>
      <c r="C247" s="162">
        <v>3129012.13</v>
      </c>
      <c r="D247" s="162">
        <v>3129012.13</v>
      </c>
      <c r="E247" s="146">
        <v>0</v>
      </c>
      <c r="F247" s="174">
        <f t="shared" si="4"/>
        <v>100</v>
      </c>
    </row>
    <row r="248" spans="1:6" ht="22.5">
      <c r="A248" s="157" t="s">
        <v>228</v>
      </c>
      <c r="B248" s="169" t="s">
        <v>641</v>
      </c>
      <c r="C248" s="162">
        <v>218506.26</v>
      </c>
      <c r="D248" s="162">
        <v>218506.26</v>
      </c>
      <c r="E248" s="146">
        <v>0</v>
      </c>
      <c r="F248" s="174">
        <f t="shared" si="4"/>
        <v>100</v>
      </c>
    </row>
    <row r="249" spans="1:6" ht="22.5">
      <c r="A249" s="157" t="s">
        <v>229</v>
      </c>
      <c r="B249" s="169" t="s">
        <v>642</v>
      </c>
      <c r="C249" s="162">
        <v>218506.26</v>
      </c>
      <c r="D249" s="162">
        <v>218506.26</v>
      </c>
      <c r="E249" s="146">
        <v>0</v>
      </c>
      <c r="F249" s="174">
        <f t="shared" si="4"/>
        <v>100</v>
      </c>
    </row>
    <row r="250" spans="1:6" ht="22.5">
      <c r="A250" s="157" t="s">
        <v>643</v>
      </c>
      <c r="B250" s="169" t="s">
        <v>644</v>
      </c>
      <c r="C250" s="162">
        <v>97214</v>
      </c>
      <c r="D250" s="162">
        <v>97214</v>
      </c>
      <c r="E250" s="146">
        <v>0</v>
      </c>
      <c r="F250" s="174">
        <f t="shared" si="4"/>
        <v>100</v>
      </c>
    </row>
    <row r="251" spans="1:6" ht="12.75">
      <c r="A251" s="157" t="s">
        <v>645</v>
      </c>
      <c r="B251" s="169" t="s">
        <v>646</v>
      </c>
      <c r="C251" s="162">
        <v>97214</v>
      </c>
      <c r="D251" s="162">
        <v>97214</v>
      </c>
      <c r="E251" s="146">
        <v>0</v>
      </c>
      <c r="F251" s="174">
        <f t="shared" si="4"/>
        <v>100</v>
      </c>
    </row>
    <row r="252" spans="1:6" ht="12.75">
      <c r="A252" s="157" t="s">
        <v>226</v>
      </c>
      <c r="B252" s="169" t="s">
        <v>647</v>
      </c>
      <c r="C252" s="162">
        <v>14182.18</v>
      </c>
      <c r="D252" s="162">
        <v>14182.18</v>
      </c>
      <c r="E252" s="146">
        <v>0</v>
      </c>
      <c r="F252" s="174">
        <f t="shared" si="4"/>
        <v>100</v>
      </c>
    </row>
    <row r="253" spans="1:6" ht="12.75">
      <c r="A253" s="157" t="s">
        <v>249</v>
      </c>
      <c r="B253" s="169" t="s">
        <v>648</v>
      </c>
      <c r="C253" s="162">
        <v>14182.18</v>
      </c>
      <c r="D253" s="162">
        <v>14182.18</v>
      </c>
      <c r="E253" s="146">
        <v>0</v>
      </c>
      <c r="F253" s="174">
        <f t="shared" si="4"/>
        <v>100</v>
      </c>
    </row>
    <row r="254" spans="1:6" ht="22.5">
      <c r="A254" s="157" t="s">
        <v>649</v>
      </c>
      <c r="B254" s="169" t="s">
        <v>650</v>
      </c>
      <c r="C254" s="162">
        <v>97524.61</v>
      </c>
      <c r="D254" s="162">
        <v>97524.61</v>
      </c>
      <c r="E254" s="146">
        <v>0</v>
      </c>
      <c r="F254" s="174">
        <f t="shared" si="4"/>
        <v>100</v>
      </c>
    </row>
    <row r="255" spans="1:6" ht="22.5">
      <c r="A255" s="157" t="s">
        <v>228</v>
      </c>
      <c r="B255" s="169" t="s">
        <v>651</v>
      </c>
      <c r="C255" s="162">
        <v>97524.61</v>
      </c>
      <c r="D255" s="162">
        <v>97524.61</v>
      </c>
      <c r="E255" s="146">
        <v>0</v>
      </c>
      <c r="F255" s="174">
        <f t="shared" si="4"/>
        <v>100</v>
      </c>
    </row>
    <row r="256" spans="1:6" ht="22.5">
      <c r="A256" s="157" t="s">
        <v>229</v>
      </c>
      <c r="B256" s="169" t="s">
        <v>652</v>
      </c>
      <c r="C256" s="162">
        <v>97524.61</v>
      </c>
      <c r="D256" s="162">
        <v>97524.61</v>
      </c>
      <c r="E256" s="146">
        <v>0</v>
      </c>
      <c r="F256" s="174">
        <f t="shared" si="4"/>
        <v>100</v>
      </c>
    </row>
    <row r="257" spans="1:6" ht="22.5">
      <c r="A257" s="157" t="s">
        <v>653</v>
      </c>
      <c r="B257" s="169" t="s">
        <v>654</v>
      </c>
      <c r="C257" s="162">
        <v>1760367.68</v>
      </c>
      <c r="D257" s="162">
        <v>1760367.68</v>
      </c>
      <c r="E257" s="146">
        <v>0</v>
      </c>
      <c r="F257" s="174">
        <f>D257/C257*100</f>
        <v>100</v>
      </c>
    </row>
    <row r="258" spans="1:6" ht="22.5">
      <c r="A258" s="157" t="s">
        <v>228</v>
      </c>
      <c r="B258" s="169" t="s">
        <v>655</v>
      </c>
      <c r="C258" s="162">
        <v>1460633.68</v>
      </c>
      <c r="D258" s="162">
        <v>1460633.68</v>
      </c>
      <c r="E258" s="146">
        <v>0</v>
      </c>
      <c r="F258" s="174">
        <f>D258/C258*100</f>
        <v>100</v>
      </c>
    </row>
    <row r="259" spans="1:6" ht="22.5">
      <c r="A259" s="157" t="s">
        <v>229</v>
      </c>
      <c r="B259" s="169" t="s">
        <v>656</v>
      </c>
      <c r="C259" s="162">
        <v>1460633.68</v>
      </c>
      <c r="D259" s="162">
        <v>1460633.68</v>
      </c>
      <c r="E259" s="146">
        <v>0</v>
      </c>
      <c r="F259" s="174">
        <f>D259/C259*100</f>
        <v>100</v>
      </c>
    </row>
    <row r="260" spans="1:6" ht="22.5">
      <c r="A260" s="157" t="s">
        <v>643</v>
      </c>
      <c r="B260" s="169" t="s">
        <v>657</v>
      </c>
      <c r="C260" s="162">
        <v>299734</v>
      </c>
      <c r="D260" s="162">
        <v>299734</v>
      </c>
      <c r="E260" s="146">
        <v>0</v>
      </c>
      <c r="F260" s="174">
        <f>D260/C260*100</f>
        <v>100</v>
      </c>
    </row>
    <row r="261" spans="1:6" ht="12.75">
      <c r="A261" s="157" t="s">
        <v>645</v>
      </c>
      <c r="B261" s="169" t="s">
        <v>658</v>
      </c>
      <c r="C261" s="162">
        <v>299734</v>
      </c>
      <c r="D261" s="162">
        <v>299734</v>
      </c>
      <c r="E261" s="146">
        <v>0</v>
      </c>
      <c r="F261" s="174">
        <f>D261/C261*100</f>
        <v>100</v>
      </c>
    </row>
  </sheetData>
  <sheetProtection/>
  <autoFilter ref="A9:IU11"/>
  <mergeCells count="15">
    <mergeCell ref="B9:B11"/>
    <mergeCell ref="C9:C11"/>
    <mergeCell ref="D9:D11"/>
    <mergeCell ref="E9:E11"/>
    <mergeCell ref="F9:F11"/>
    <mergeCell ref="D1:E1"/>
    <mergeCell ref="D2:E2"/>
    <mergeCell ref="D3:E3"/>
    <mergeCell ref="A5:F5"/>
    <mergeCell ref="A6:F6"/>
    <mergeCell ref="F1:I1"/>
    <mergeCell ref="F2:I2"/>
    <mergeCell ref="F3:I3"/>
    <mergeCell ref="A9:A11"/>
    <mergeCell ref="A7:F7"/>
  </mergeCells>
  <printOptions/>
  <pageMargins left="0.7874015748031497" right="0.31496062992125984" top="0.7480314960629921" bottom="0.7480314960629921" header="0.31496062992125984" footer="0.31496062992125984"/>
  <pageSetup fitToHeight="10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0"/>
  <sheetViews>
    <sheetView zoomScalePageLayoutView="0" workbookViewId="0" topLeftCell="A1">
      <selection activeCell="L14" sqref="L14"/>
    </sheetView>
  </sheetViews>
  <sheetFormatPr defaultColWidth="6.421875" defaultRowHeight="12.75"/>
  <cols>
    <col min="1" max="1" width="9.0039062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6" width="12.28125" style="6" customWidth="1"/>
    <col min="7" max="7" width="10.00390625" style="6" customWidth="1"/>
    <col min="8" max="222" width="9.140625" style="6" customWidth="1"/>
    <col min="223" max="223" width="24.8515625" style="6" customWidth="1"/>
    <col min="224" max="224" width="0" style="6" hidden="1" customWidth="1"/>
    <col min="225" max="225" width="5.28125" style="6" customWidth="1"/>
    <col min="226" max="16384" width="6.421875" style="6" customWidth="1"/>
  </cols>
  <sheetData>
    <row r="1" spans="1:227" ht="12.75">
      <c r="A1" s="13"/>
      <c r="B1" s="13"/>
      <c r="C1" s="14"/>
      <c r="D1" s="124" t="s">
        <v>27</v>
      </c>
      <c r="E1" s="124"/>
      <c r="F1" s="124"/>
      <c r="G1" s="12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</row>
    <row r="2" spans="1:227" ht="28.5" customHeight="1">
      <c r="A2" s="13"/>
      <c r="B2" s="13"/>
      <c r="C2" s="14"/>
      <c r="D2" s="124" t="s">
        <v>1</v>
      </c>
      <c r="E2" s="124"/>
      <c r="F2" s="124"/>
      <c r="G2" s="12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227" ht="12.75">
      <c r="A3" s="13"/>
      <c r="B3" s="13"/>
      <c r="C3" s="14"/>
      <c r="D3" s="124" t="s">
        <v>308</v>
      </c>
      <c r="E3" s="124"/>
      <c r="F3" s="124"/>
      <c r="G3" s="12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</row>
    <row r="4" spans="1:227" ht="12.75">
      <c r="A4" s="13"/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</row>
    <row r="5" spans="1:227" ht="12.75">
      <c r="A5" s="126" t="s">
        <v>28</v>
      </c>
      <c r="B5" s="126"/>
      <c r="C5" s="126"/>
      <c r="D5" s="126"/>
      <c r="E5" s="126"/>
      <c r="F5" s="126"/>
      <c r="G5" s="12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</row>
    <row r="6" spans="1:227" ht="12.75" customHeight="1">
      <c r="A6" s="126" t="s">
        <v>3</v>
      </c>
      <c r="B6" s="126"/>
      <c r="C6" s="126"/>
      <c r="D6" s="126"/>
      <c r="E6" s="126"/>
      <c r="F6" s="126"/>
      <c r="G6" s="12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</row>
    <row r="7" spans="1:227" ht="20.25" customHeight="1">
      <c r="A7" s="126" t="s">
        <v>317</v>
      </c>
      <c r="B7" s="126"/>
      <c r="C7" s="126"/>
      <c r="D7" s="126"/>
      <c r="E7" s="126"/>
      <c r="F7" s="126"/>
      <c r="G7" s="12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</row>
    <row r="8" spans="1:7" ht="12.75">
      <c r="A8" s="17"/>
      <c r="B8" s="16"/>
      <c r="C8" s="16"/>
      <c r="D8" s="18"/>
      <c r="E8" s="18"/>
      <c r="F8" s="18"/>
      <c r="G8" s="18"/>
    </row>
    <row r="9" spans="1:7" ht="33.75">
      <c r="A9" s="19" t="s">
        <v>70</v>
      </c>
      <c r="B9" s="19" t="s">
        <v>29</v>
      </c>
      <c r="C9" s="20"/>
      <c r="D9" s="21" t="s">
        <v>30</v>
      </c>
      <c r="E9" s="21" t="s">
        <v>2</v>
      </c>
      <c r="F9" s="21" t="s">
        <v>175</v>
      </c>
      <c r="G9" s="21" t="s">
        <v>31</v>
      </c>
    </row>
    <row r="10" spans="1:7" ht="13.5" thickBot="1">
      <c r="A10" s="31">
        <v>1</v>
      </c>
      <c r="B10" s="22">
        <v>2</v>
      </c>
      <c r="C10" s="7"/>
      <c r="D10" s="23" t="s">
        <v>22</v>
      </c>
      <c r="E10" s="23" t="s">
        <v>32</v>
      </c>
      <c r="F10" s="23" t="s">
        <v>33</v>
      </c>
      <c r="G10" s="23" t="s">
        <v>178</v>
      </c>
    </row>
    <row r="11" spans="1:7" ht="12.75">
      <c r="A11" s="32"/>
      <c r="B11" s="24" t="s">
        <v>71</v>
      </c>
      <c r="C11" s="25"/>
      <c r="D11" s="42">
        <f>D13+D18+D20+D23+D26+D30+D34+D36+D39</f>
        <v>128805733.60000001</v>
      </c>
      <c r="E11" s="62">
        <f>E13+E18+E20+E23+E26+E30+E34+E36+E39</f>
        <v>126711260.31000002</v>
      </c>
      <c r="F11" s="79">
        <f>D11-E11</f>
        <v>2094473.2899999917</v>
      </c>
      <c r="G11" s="176">
        <f>E11/D11*100</f>
        <v>98.37392852673446</v>
      </c>
    </row>
    <row r="12" spans="1:7" ht="12.75">
      <c r="A12" s="33"/>
      <c r="B12" s="28" t="s">
        <v>35</v>
      </c>
      <c r="C12" s="25">
        <v>2</v>
      </c>
      <c r="D12" s="75">
        <v>48381348.769999996</v>
      </c>
      <c r="E12" s="29">
        <v>47348462.09</v>
      </c>
      <c r="F12" s="68"/>
      <c r="G12" s="177"/>
    </row>
    <row r="13" spans="1:7" ht="12.75">
      <c r="A13" s="34" t="s">
        <v>72</v>
      </c>
      <c r="B13" s="30" t="s">
        <v>73</v>
      </c>
      <c r="C13" s="25">
        <v>2</v>
      </c>
      <c r="D13" s="76">
        <f>D14+D15+D16+D17</f>
        <v>21857473.08</v>
      </c>
      <c r="E13" s="76">
        <f>E14+E15+E16+E17</f>
        <v>21457473.08</v>
      </c>
      <c r="F13" s="69">
        <f>D13-E13</f>
        <v>400000</v>
      </c>
      <c r="G13" s="177">
        <f aca="true" t="shared" si="0" ref="G13:G40">E13/D13*100</f>
        <v>98.16996228916321</v>
      </c>
    </row>
    <row r="14" spans="1:7" ht="45">
      <c r="A14" s="35" t="s">
        <v>38</v>
      </c>
      <c r="B14" s="30" t="s">
        <v>37</v>
      </c>
      <c r="C14" s="25">
        <v>2</v>
      </c>
      <c r="D14" s="76">
        <f>'приложение 2'!C16</f>
        <v>1931004</v>
      </c>
      <c r="E14" s="27">
        <f>'приложение 2'!D16</f>
        <v>1931004</v>
      </c>
      <c r="F14" s="69"/>
      <c r="G14" s="177">
        <f t="shared" si="0"/>
        <v>100</v>
      </c>
    </row>
    <row r="15" spans="1:7" ht="45">
      <c r="A15" s="35" t="s">
        <v>41</v>
      </c>
      <c r="B15" s="30" t="s">
        <v>40</v>
      </c>
      <c r="C15" s="25">
        <v>2</v>
      </c>
      <c r="D15" s="76">
        <f>'приложение 2'!C20</f>
        <v>9175145.16</v>
      </c>
      <c r="E15" s="27">
        <f>'приложение 2'!D20</f>
        <v>9175145.16</v>
      </c>
      <c r="F15" s="69"/>
      <c r="G15" s="177">
        <f t="shared" si="0"/>
        <v>100</v>
      </c>
    </row>
    <row r="16" spans="1:7" ht="12.75">
      <c r="A16" s="34" t="s">
        <v>45</v>
      </c>
      <c r="B16" s="30" t="s">
        <v>44</v>
      </c>
      <c r="C16" s="25"/>
      <c r="D16" s="76">
        <f>'приложение 2'!C31</f>
        <v>400000</v>
      </c>
      <c r="E16" s="27">
        <f>'приложение 2'!D31</f>
        <v>0</v>
      </c>
      <c r="F16" s="69"/>
      <c r="G16" s="177">
        <f t="shared" si="0"/>
        <v>0</v>
      </c>
    </row>
    <row r="17" spans="1:7" ht="12.75">
      <c r="A17" s="35" t="s">
        <v>47</v>
      </c>
      <c r="B17" s="30" t="s">
        <v>46</v>
      </c>
      <c r="C17" s="25">
        <v>2</v>
      </c>
      <c r="D17" s="76">
        <f>'приложение 2'!C35</f>
        <v>10351323.92</v>
      </c>
      <c r="E17" s="27">
        <f>'приложение 2'!D35</f>
        <v>10351323.92</v>
      </c>
      <c r="F17" s="69"/>
      <c r="G17" s="177">
        <f t="shared" si="0"/>
        <v>100</v>
      </c>
    </row>
    <row r="18" spans="1:7" ht="12.75">
      <c r="A18" s="34" t="s">
        <v>74</v>
      </c>
      <c r="B18" s="30" t="s">
        <v>75</v>
      </c>
      <c r="C18" s="25"/>
      <c r="D18" s="76">
        <f>D19</f>
        <v>301177</v>
      </c>
      <c r="E18" s="27">
        <f>E19</f>
        <v>269591.18</v>
      </c>
      <c r="F18" s="69">
        <f>D18-E18</f>
        <v>31585.820000000007</v>
      </c>
      <c r="G18" s="177">
        <f t="shared" si="0"/>
        <v>89.5125391381148</v>
      </c>
    </row>
    <row r="19" spans="1:7" ht="12.75">
      <c r="A19" s="35" t="s">
        <v>49</v>
      </c>
      <c r="B19" s="30" t="s">
        <v>48</v>
      </c>
      <c r="C19" s="25">
        <v>2</v>
      </c>
      <c r="D19" s="76">
        <f>'приложение 2'!C72</f>
        <v>301177</v>
      </c>
      <c r="E19" s="27">
        <f>'приложение 2'!D72</f>
        <v>269591.18</v>
      </c>
      <c r="F19" s="69">
        <f>D19-E19</f>
        <v>31585.820000000007</v>
      </c>
      <c r="G19" s="177">
        <f t="shared" si="0"/>
        <v>89.5125391381148</v>
      </c>
    </row>
    <row r="20" spans="1:7" ht="22.5">
      <c r="A20" s="34" t="s">
        <v>76</v>
      </c>
      <c r="B20" s="30" t="s">
        <v>77</v>
      </c>
      <c r="C20" s="25"/>
      <c r="D20" s="76">
        <f>D21+D22</f>
        <v>2850022.06</v>
      </c>
      <c r="E20" s="26">
        <f>E21+E22</f>
        <v>2850022.06</v>
      </c>
      <c r="F20" s="69"/>
      <c r="G20" s="177">
        <f t="shared" si="0"/>
        <v>100</v>
      </c>
    </row>
    <row r="21" spans="1:7" ht="33.75">
      <c r="A21" s="35" t="s">
        <v>52</v>
      </c>
      <c r="B21" s="30" t="s">
        <v>51</v>
      </c>
      <c r="C21" s="25">
        <v>2</v>
      </c>
      <c r="D21" s="76">
        <f>'приложение 2'!C79</f>
        <v>2243087.48</v>
      </c>
      <c r="E21" s="27">
        <f>'приложение 2'!D79</f>
        <v>2243087.48</v>
      </c>
      <c r="F21" s="69"/>
      <c r="G21" s="177">
        <f t="shared" si="0"/>
        <v>100</v>
      </c>
    </row>
    <row r="22" spans="1:7" ht="12.75">
      <c r="A22" s="35" t="s">
        <v>54</v>
      </c>
      <c r="B22" s="30" t="s">
        <v>53</v>
      </c>
      <c r="C22" s="25">
        <v>2</v>
      </c>
      <c r="D22" s="76">
        <f>'приложение 2'!C95</f>
        <v>606934.58</v>
      </c>
      <c r="E22" s="27">
        <f>'приложение 2'!D95</f>
        <v>606934.58</v>
      </c>
      <c r="F22" s="69"/>
      <c r="G22" s="177">
        <f t="shared" si="0"/>
        <v>100</v>
      </c>
    </row>
    <row r="23" spans="1:7" ht="12.75">
      <c r="A23" s="34" t="s">
        <v>78</v>
      </c>
      <c r="B23" s="30" t="s">
        <v>79</v>
      </c>
      <c r="C23" s="25"/>
      <c r="D23" s="76">
        <f>SUM(D24:D25)</f>
        <v>12141544.76</v>
      </c>
      <c r="E23" s="26">
        <f>SUM(E24:E25)</f>
        <v>11695544.76</v>
      </c>
      <c r="F23" s="69"/>
      <c r="G23" s="177">
        <f t="shared" si="0"/>
        <v>96.32666181432418</v>
      </c>
    </row>
    <row r="24" spans="1:7" ht="12.75">
      <c r="A24" s="34" t="s">
        <v>105</v>
      </c>
      <c r="B24" s="30" t="s">
        <v>106</v>
      </c>
      <c r="C24" s="25"/>
      <c r="D24" s="76">
        <f>'приложение 2'!C102</f>
        <v>11936644.76</v>
      </c>
      <c r="E24" s="26">
        <f>'приложение 2'!D102</f>
        <v>11490644.76</v>
      </c>
      <c r="F24" s="69"/>
      <c r="G24" s="177">
        <f t="shared" si="0"/>
        <v>96.2636066585934</v>
      </c>
    </row>
    <row r="25" spans="1:7" ht="22.5">
      <c r="A25" s="35" t="s">
        <v>56</v>
      </c>
      <c r="B25" s="30" t="s">
        <v>55</v>
      </c>
      <c r="C25" s="25">
        <v>2</v>
      </c>
      <c r="D25" s="76">
        <f>'приложение 2'!C115</f>
        <v>204900</v>
      </c>
      <c r="E25" s="26">
        <f>'приложение 2'!D115</f>
        <v>204900</v>
      </c>
      <c r="F25" s="69"/>
      <c r="G25" s="177">
        <f t="shared" si="0"/>
        <v>100</v>
      </c>
    </row>
    <row r="26" spans="1:7" ht="12.75">
      <c r="A26" s="34" t="s">
        <v>80</v>
      </c>
      <c r="B26" s="30" t="s">
        <v>81</v>
      </c>
      <c r="C26" s="25"/>
      <c r="D26" s="76">
        <f>SUM(D27:D29)</f>
        <v>65629364.120000005</v>
      </c>
      <c r="E26" s="26">
        <f>SUM(E27:E29)</f>
        <v>64737464.120000005</v>
      </c>
      <c r="F26" s="69"/>
      <c r="G26" s="177">
        <f t="shared" si="0"/>
        <v>98.64100466009513</v>
      </c>
    </row>
    <row r="27" spans="1:7" ht="12.75">
      <c r="A27" s="35" t="s">
        <v>58</v>
      </c>
      <c r="B27" s="30" t="s">
        <v>57</v>
      </c>
      <c r="C27" s="25">
        <v>2</v>
      </c>
      <c r="D27" s="76">
        <f>'приложение 2'!C120</f>
        <v>290098.6</v>
      </c>
      <c r="E27" s="26">
        <f>'приложение 2'!D120</f>
        <v>290098.6</v>
      </c>
      <c r="F27" s="69"/>
      <c r="G27" s="177">
        <f t="shared" si="0"/>
        <v>100</v>
      </c>
    </row>
    <row r="28" spans="1:7" ht="12.75">
      <c r="A28" s="35" t="s">
        <v>60</v>
      </c>
      <c r="B28" s="30" t="s">
        <v>59</v>
      </c>
      <c r="C28" s="25">
        <v>2</v>
      </c>
      <c r="D28" s="76">
        <f>'приложение 2'!C127</f>
        <v>38679018.64</v>
      </c>
      <c r="E28" s="26">
        <f>'приложение 2'!D127</f>
        <v>38575018.64</v>
      </c>
      <c r="F28" s="69"/>
      <c r="G28" s="177">
        <f t="shared" si="0"/>
        <v>99.73112037570559</v>
      </c>
    </row>
    <row r="29" spans="1:7" ht="12.75">
      <c r="A29" s="35" t="s">
        <v>62</v>
      </c>
      <c r="B29" s="30" t="s">
        <v>61</v>
      </c>
      <c r="C29" s="25">
        <v>2</v>
      </c>
      <c r="D29" s="76">
        <f>'приложение 2'!C154</f>
        <v>26660246.88</v>
      </c>
      <c r="E29" s="26">
        <f>'приложение 2'!D154</f>
        <v>25872346.88</v>
      </c>
      <c r="F29" s="69"/>
      <c r="G29" s="177">
        <f t="shared" si="0"/>
        <v>97.04466352638667</v>
      </c>
    </row>
    <row r="30" spans="1:7" ht="12.75">
      <c r="A30" s="34" t="s">
        <v>103</v>
      </c>
      <c r="B30" s="30" t="s">
        <v>107</v>
      </c>
      <c r="C30" s="25"/>
      <c r="D30" s="76">
        <f>D31+D32+D33</f>
        <v>1613984.68</v>
      </c>
      <c r="E30" s="76">
        <f>E31+E32+E33</f>
        <v>1613984.68</v>
      </c>
      <c r="F30" s="69"/>
      <c r="G30" s="177">
        <f t="shared" si="0"/>
        <v>100</v>
      </c>
    </row>
    <row r="31" spans="1:7" ht="12.75">
      <c r="A31" s="34" t="s">
        <v>659</v>
      </c>
      <c r="B31" s="30" t="s">
        <v>661</v>
      </c>
      <c r="C31" s="25"/>
      <c r="D31" s="76">
        <f>'приложение 2'!C181</f>
        <v>114023.4</v>
      </c>
      <c r="E31" s="26">
        <f>'приложение 2'!D181</f>
        <v>114023.4</v>
      </c>
      <c r="F31" s="69"/>
      <c r="G31" s="177"/>
    </row>
    <row r="32" spans="1:7" ht="12.75">
      <c r="A32" s="34" t="s">
        <v>660</v>
      </c>
      <c r="B32" s="30" t="s">
        <v>662</v>
      </c>
      <c r="C32" s="25"/>
      <c r="D32" s="76">
        <f>'приложение 2'!C185</f>
        <v>1231792.2</v>
      </c>
      <c r="E32" s="26">
        <f>'приложение 2'!D185</f>
        <v>1231792.2</v>
      </c>
      <c r="F32" s="69"/>
      <c r="G32" s="177"/>
    </row>
    <row r="33" spans="1:7" ht="12.75">
      <c r="A33" s="34" t="s">
        <v>104</v>
      </c>
      <c r="B33" s="30" t="s">
        <v>108</v>
      </c>
      <c r="C33" s="25"/>
      <c r="D33" s="76">
        <f>'приложение 2'!C189</f>
        <v>268169.08</v>
      </c>
      <c r="E33" s="26">
        <f>'приложение 2'!D189</f>
        <v>268169.08</v>
      </c>
      <c r="F33" s="69"/>
      <c r="G33" s="177">
        <f t="shared" si="0"/>
        <v>100</v>
      </c>
    </row>
    <row r="34" spans="1:7" ht="12.75">
      <c r="A34" s="34" t="s">
        <v>82</v>
      </c>
      <c r="B34" s="30" t="s">
        <v>83</v>
      </c>
      <c r="C34" s="25"/>
      <c r="D34" s="76">
        <f>D35</f>
        <v>18633994.04</v>
      </c>
      <c r="E34" s="27">
        <f>E35</f>
        <v>18309006.57</v>
      </c>
      <c r="F34" s="69">
        <f>D34-E34</f>
        <v>324987.4699999988</v>
      </c>
      <c r="G34" s="177">
        <f t="shared" si="0"/>
        <v>98.25594303989593</v>
      </c>
    </row>
    <row r="35" spans="1:7" ht="12.75">
      <c r="A35" s="35" t="s">
        <v>64</v>
      </c>
      <c r="B35" s="30" t="s">
        <v>63</v>
      </c>
      <c r="C35" s="25">
        <v>2</v>
      </c>
      <c r="D35" s="76">
        <f>'приложение 2'!C204</f>
        <v>18633994.04</v>
      </c>
      <c r="E35" s="26">
        <f>'приложение 2'!D204</f>
        <v>18309006.57</v>
      </c>
      <c r="F35" s="69">
        <f>D35-E35</f>
        <v>324987.4699999988</v>
      </c>
      <c r="G35" s="177">
        <f t="shared" si="0"/>
        <v>98.25594303989593</v>
      </c>
    </row>
    <row r="36" spans="1:7" ht="12.75">
      <c r="A36" s="34" t="s">
        <v>24</v>
      </c>
      <c r="B36" s="30" t="s">
        <v>84</v>
      </c>
      <c r="C36" s="25"/>
      <c r="D36" s="76">
        <f>D37+D38</f>
        <v>461367</v>
      </c>
      <c r="E36" s="76">
        <f>E37+E38</f>
        <v>461367</v>
      </c>
      <c r="F36" s="69"/>
      <c r="G36" s="177">
        <f t="shared" si="0"/>
        <v>100</v>
      </c>
    </row>
    <row r="37" spans="1:7" ht="12.75">
      <c r="A37" s="35" t="s">
        <v>66</v>
      </c>
      <c r="B37" s="30" t="s">
        <v>65</v>
      </c>
      <c r="C37" s="25">
        <v>2</v>
      </c>
      <c r="D37" s="76">
        <f>'приложение 2'!C222</f>
        <v>12557</v>
      </c>
      <c r="E37" s="26">
        <f>'приложение 2'!D222</f>
        <v>12557</v>
      </c>
      <c r="F37" s="69"/>
      <c r="G37" s="177">
        <f t="shared" si="0"/>
        <v>100</v>
      </c>
    </row>
    <row r="38" spans="1:7" ht="12.75">
      <c r="A38" s="35">
        <v>1006</v>
      </c>
      <c r="B38" s="30" t="s">
        <v>663</v>
      </c>
      <c r="C38" s="25"/>
      <c r="D38" s="76">
        <f>'приложение 2'!C226</f>
        <v>448810</v>
      </c>
      <c r="E38" s="26">
        <f>'приложение 2'!D226</f>
        <v>448810</v>
      </c>
      <c r="F38" s="69"/>
      <c r="G38" s="177"/>
    </row>
    <row r="39" spans="1:7" ht="12.75">
      <c r="A39" s="35">
        <v>1100</v>
      </c>
      <c r="B39" s="30" t="s">
        <v>85</v>
      </c>
      <c r="C39" s="25"/>
      <c r="D39" s="76">
        <f>D40</f>
        <v>5316806.86</v>
      </c>
      <c r="E39" s="27">
        <f>E40</f>
        <v>5316806.86</v>
      </c>
      <c r="F39" s="69"/>
      <c r="G39" s="177">
        <f t="shared" si="0"/>
        <v>100</v>
      </c>
    </row>
    <row r="40" spans="1:7" ht="13.5" thickBot="1">
      <c r="A40" s="36" t="s">
        <v>68</v>
      </c>
      <c r="B40" s="37" t="s">
        <v>67</v>
      </c>
      <c r="C40" s="25">
        <v>2</v>
      </c>
      <c r="D40" s="77">
        <f>'приложение 2'!C244</f>
        <v>5316806.86</v>
      </c>
      <c r="E40" s="78">
        <f>'приложение 2'!D244</f>
        <v>5316806.86</v>
      </c>
      <c r="F40" s="80"/>
      <c r="G40" s="178">
        <f t="shared" si="0"/>
        <v>100</v>
      </c>
    </row>
  </sheetData>
  <sheetProtection/>
  <mergeCells count="6">
    <mergeCell ref="A7:G7"/>
    <mergeCell ref="D1:G1"/>
    <mergeCell ref="D2:G2"/>
    <mergeCell ref="D3:G3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selection activeCell="I9" sqref="I9"/>
    </sheetView>
  </sheetViews>
  <sheetFormatPr defaultColWidth="0" defaultRowHeight="12.75"/>
  <cols>
    <col min="1" max="1" width="4.421875" style="6" customWidth="1"/>
    <col min="2" max="2" width="8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28.28125" style="48" customWidth="1"/>
    <col min="7" max="7" width="4.57421875" style="48" hidden="1" customWidth="1"/>
    <col min="8" max="8" width="12.57421875" style="47" customWidth="1"/>
    <col min="9" max="9" width="12.00390625" style="47" customWidth="1"/>
    <col min="10" max="252" width="9.140625" style="6" customWidth="1"/>
    <col min="253" max="253" width="22.28125" style="6" customWidth="1"/>
    <col min="254" max="16384" width="0" style="6" hidden="1" customWidth="1"/>
  </cols>
  <sheetData>
    <row r="1" spans="1:254" ht="12.75">
      <c r="A1" s="13"/>
      <c r="B1" s="13"/>
      <c r="C1" s="13"/>
      <c r="D1" s="13"/>
      <c r="E1" s="13"/>
      <c r="F1" s="124" t="s">
        <v>69</v>
      </c>
      <c r="G1" s="12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7" customHeight="1">
      <c r="A2" s="13"/>
      <c r="B2" s="13"/>
      <c r="C2" s="13"/>
      <c r="D2" s="13"/>
      <c r="E2" s="13"/>
      <c r="F2" s="124" t="s">
        <v>1</v>
      </c>
      <c r="G2" s="124"/>
      <c r="H2" s="124"/>
      <c r="I2" s="12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12.75">
      <c r="A3" s="13"/>
      <c r="B3" s="13"/>
      <c r="C3" s="13"/>
      <c r="D3" s="13"/>
      <c r="E3" s="13"/>
      <c r="F3" s="124" t="s">
        <v>309</v>
      </c>
      <c r="G3" s="12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12.75">
      <c r="A5" s="126" t="s">
        <v>86</v>
      </c>
      <c r="B5" s="126"/>
      <c r="C5" s="126"/>
      <c r="D5" s="126"/>
      <c r="E5" s="126"/>
      <c r="F5" s="126"/>
      <c r="G5" s="126"/>
      <c r="H5" s="126"/>
      <c r="I5" s="12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ht="12.75">
      <c r="A6" s="126" t="s">
        <v>3</v>
      </c>
      <c r="B6" s="126"/>
      <c r="C6" s="126"/>
      <c r="D6" s="126"/>
      <c r="E6" s="126"/>
      <c r="F6" s="126"/>
      <c r="G6" s="126"/>
      <c r="H6" s="126"/>
      <c r="I6" s="12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ht="24" customHeight="1">
      <c r="A7" s="126" t="s">
        <v>316</v>
      </c>
      <c r="B7" s="126"/>
      <c r="C7" s="126"/>
      <c r="D7" s="126"/>
      <c r="E7" s="126"/>
      <c r="F7" s="126"/>
      <c r="G7" s="126"/>
      <c r="H7" s="126"/>
      <c r="I7" s="12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6:9" ht="12.75">
      <c r="F8" s="16"/>
      <c r="G8" s="16"/>
      <c r="H8" s="18"/>
      <c r="I8" s="18"/>
    </row>
    <row r="9" spans="1:9" ht="33.75">
      <c r="A9" s="130" t="s">
        <v>87</v>
      </c>
      <c r="B9" s="131"/>
      <c r="C9" s="131"/>
      <c r="D9" s="131"/>
      <c r="E9" s="132"/>
      <c r="F9" s="38" t="s">
        <v>88</v>
      </c>
      <c r="G9" s="39"/>
      <c r="H9" s="40" t="s">
        <v>89</v>
      </c>
      <c r="I9" s="41" t="s">
        <v>2</v>
      </c>
    </row>
    <row r="10" spans="1:9" ht="12.75">
      <c r="A10" s="133">
        <v>1</v>
      </c>
      <c r="B10" s="134"/>
      <c r="C10" s="134"/>
      <c r="D10" s="134"/>
      <c r="E10" s="135"/>
      <c r="F10" s="22">
        <v>2</v>
      </c>
      <c r="G10" s="7"/>
      <c r="H10" s="74" t="s">
        <v>22</v>
      </c>
      <c r="I10" s="74" t="s">
        <v>32</v>
      </c>
    </row>
    <row r="11" spans="1:9" ht="22.5">
      <c r="A11" s="8"/>
      <c r="B11" s="9"/>
      <c r="C11" s="9"/>
      <c r="D11" s="9"/>
      <c r="E11" s="10"/>
      <c r="F11" s="61" t="s">
        <v>90</v>
      </c>
      <c r="G11" s="25">
        <v>4</v>
      </c>
      <c r="H11" s="82">
        <f>H12+H13</f>
        <v>8005598.519999996</v>
      </c>
      <c r="I11" s="82">
        <f>I12+I13</f>
        <v>6239499.200000003</v>
      </c>
    </row>
    <row r="12" spans="1:9" ht="33.75">
      <c r="A12" s="85" t="s">
        <v>91</v>
      </c>
      <c r="B12" s="86" t="s">
        <v>92</v>
      </c>
      <c r="C12" s="86" t="s">
        <v>16</v>
      </c>
      <c r="D12" s="86" t="s">
        <v>7</v>
      </c>
      <c r="E12" s="87" t="s">
        <v>93</v>
      </c>
      <c r="F12" s="61" t="s">
        <v>199</v>
      </c>
      <c r="G12" s="25">
        <v>4</v>
      </c>
      <c r="H12" s="97">
        <v>-120800135.08</v>
      </c>
      <c r="I12" s="97">
        <v>-122519494.22</v>
      </c>
    </row>
    <row r="13" spans="1:9" ht="33.75">
      <c r="A13" s="8" t="s">
        <v>91</v>
      </c>
      <c r="B13" s="9" t="s">
        <v>92</v>
      </c>
      <c r="C13" s="9" t="s">
        <v>16</v>
      </c>
      <c r="D13" s="9" t="s">
        <v>7</v>
      </c>
      <c r="E13" s="10" t="s">
        <v>94</v>
      </c>
      <c r="F13" s="61" t="s">
        <v>200</v>
      </c>
      <c r="G13" s="95">
        <v>4</v>
      </c>
      <c r="H13" s="96">
        <v>128805733.6</v>
      </c>
      <c r="I13" s="96">
        <v>128758993.42</v>
      </c>
    </row>
    <row r="14" spans="6:9" ht="12.75">
      <c r="F14" s="60"/>
      <c r="G14" s="25"/>
      <c r="H14" s="43"/>
      <c r="I14" s="43"/>
    </row>
    <row r="15" spans="6:9" ht="12.75">
      <c r="F15" s="60"/>
      <c r="G15" s="25"/>
      <c r="H15" s="43"/>
      <c r="I15" s="43"/>
    </row>
    <row r="16" spans="6:9" ht="12.75">
      <c r="F16" s="25"/>
      <c r="G16" s="25"/>
      <c r="H16" s="43"/>
      <c r="I16" s="43"/>
    </row>
    <row r="17" spans="6:9" ht="12.75">
      <c r="F17" s="25"/>
      <c r="G17" s="25"/>
      <c r="H17" s="44"/>
      <c r="I17" s="44"/>
    </row>
    <row r="18" spans="6:9" ht="12.75">
      <c r="F18" s="25"/>
      <c r="G18" s="25"/>
      <c r="H18" s="44"/>
      <c r="I18" s="44"/>
    </row>
    <row r="19" spans="6:9" ht="12.75">
      <c r="F19" s="25"/>
      <c r="G19" s="25"/>
      <c r="H19" s="44"/>
      <c r="I19" s="44"/>
    </row>
    <row r="20" spans="6:8" ht="12.75">
      <c r="F20" s="45"/>
      <c r="G20" s="45"/>
      <c r="H20" s="46"/>
    </row>
    <row r="21" spans="6:8" ht="12.75">
      <c r="F21" s="45"/>
      <c r="G21" s="45"/>
      <c r="H21" s="46"/>
    </row>
    <row r="22" spans="6:8" ht="12.75">
      <c r="F22" s="45"/>
      <c r="G22" s="45"/>
      <c r="H22" s="46"/>
    </row>
    <row r="23" spans="6:8" ht="12.75">
      <c r="F23" s="45"/>
      <c r="G23" s="45"/>
      <c r="H23" s="46"/>
    </row>
    <row r="24" spans="6:8" ht="12.75">
      <c r="F24" s="45"/>
      <c r="G24" s="45"/>
      <c r="H24" s="46"/>
    </row>
    <row r="25" spans="6:8" ht="12.75">
      <c r="F25" s="45"/>
      <c r="G25" s="45"/>
      <c r="H25" s="46"/>
    </row>
    <row r="26" spans="6:8" ht="12.75">
      <c r="F26" s="45"/>
      <c r="G26" s="45"/>
      <c r="H26" s="46"/>
    </row>
    <row r="27" spans="6:8" ht="12.75">
      <c r="F27" s="45"/>
      <c r="G27" s="45"/>
      <c r="H27" s="46"/>
    </row>
    <row r="28" spans="6:8" ht="12.75">
      <c r="F28" s="45"/>
      <c r="G28" s="45"/>
      <c r="H28" s="46"/>
    </row>
    <row r="29" spans="6:8" ht="12.75">
      <c r="F29" s="45"/>
      <c r="G29" s="45"/>
      <c r="H29" s="46"/>
    </row>
    <row r="30" spans="6:8" ht="12.75">
      <c r="F30" s="45"/>
      <c r="G30" s="45"/>
      <c r="H30" s="46"/>
    </row>
    <row r="31" spans="6:8" ht="12.75">
      <c r="F31" s="45"/>
      <c r="G31" s="45"/>
      <c r="H31" s="46"/>
    </row>
    <row r="32" spans="6:8" ht="12.75">
      <c r="F32" s="45"/>
      <c r="G32" s="45"/>
      <c r="H32" s="46"/>
    </row>
    <row r="33" spans="6:8" ht="12.75">
      <c r="F33" s="45"/>
      <c r="G33" s="45"/>
      <c r="H33" s="46"/>
    </row>
    <row r="34" spans="6:8" ht="12.75">
      <c r="F34" s="45"/>
      <c r="G34" s="45"/>
      <c r="H34" s="46"/>
    </row>
    <row r="35" spans="6:8" ht="12.75">
      <c r="F35" s="45"/>
      <c r="G35" s="45"/>
      <c r="H35" s="46"/>
    </row>
    <row r="36" spans="6:8" ht="12.75">
      <c r="F36" s="45"/>
      <c r="G36" s="45"/>
      <c r="H36" s="46"/>
    </row>
    <row r="37" spans="6:8" ht="12.75">
      <c r="F37" s="45"/>
      <c r="G37" s="45"/>
      <c r="H37" s="46"/>
    </row>
    <row r="38" spans="6:8" ht="12.75">
      <c r="F38" s="45"/>
      <c r="G38" s="45"/>
      <c r="H38" s="46"/>
    </row>
    <row r="39" spans="6:8" ht="12.75">
      <c r="F39" s="45"/>
      <c r="G39" s="45"/>
      <c r="H39" s="46"/>
    </row>
    <row r="40" spans="6:7" ht="12.75">
      <c r="F40" s="45"/>
      <c r="G40" s="45"/>
    </row>
    <row r="42" spans="6:7" ht="12.75">
      <c r="F42" s="49"/>
      <c r="G42" s="49"/>
    </row>
  </sheetData>
  <sheetProtection/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4">
      <selection activeCell="A5" sqref="A5:C5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52" customFormat="1" ht="12.75">
      <c r="A1" s="50"/>
      <c r="B1" s="50"/>
      <c r="C1" s="51"/>
    </row>
    <row r="2" spans="1:3" s="52" customFormat="1" ht="26.25" customHeight="1">
      <c r="A2" s="15"/>
      <c r="B2" s="15"/>
      <c r="C2" s="51"/>
    </row>
    <row r="3" spans="1:3" s="52" customFormat="1" ht="12.75" customHeight="1">
      <c r="A3" s="15"/>
      <c r="B3" s="15"/>
      <c r="C3" s="4"/>
    </row>
    <row r="5" spans="1:3" s="52" customFormat="1" ht="69.75" customHeight="1">
      <c r="A5" s="136" t="s">
        <v>310</v>
      </c>
      <c r="B5" s="136"/>
      <c r="C5" s="136"/>
    </row>
    <row r="6" spans="1:3" ht="18.75">
      <c r="A6" s="136"/>
      <c r="B6" s="136"/>
      <c r="C6" s="136"/>
    </row>
    <row r="8" spans="1:3" ht="25.5">
      <c r="A8" s="71" t="s">
        <v>70</v>
      </c>
      <c r="B8" s="72" t="s">
        <v>95</v>
      </c>
      <c r="C8" s="73" t="s">
        <v>96</v>
      </c>
    </row>
    <row r="9" spans="1:3" ht="12.75">
      <c r="A9" s="59">
        <v>1</v>
      </c>
      <c r="B9" s="59">
        <v>2</v>
      </c>
      <c r="C9" s="59">
        <v>3</v>
      </c>
    </row>
    <row r="10" spans="1:3" ht="39.75" customHeight="1">
      <c r="A10" s="98" t="s">
        <v>45</v>
      </c>
      <c r="B10" s="99">
        <v>0</v>
      </c>
      <c r="C10" s="56"/>
    </row>
    <row r="11" spans="1:3" ht="26.25" thickBot="1">
      <c r="A11" s="103" t="s">
        <v>259</v>
      </c>
      <c r="B11" s="55">
        <f>SUM(B10:B10)</f>
        <v>0</v>
      </c>
      <c r="C11" s="100" t="s">
        <v>311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52" customFormat="1" ht="15.75">
      <c r="A1" s="50"/>
      <c r="B1" s="50"/>
      <c r="C1" s="51"/>
      <c r="E1" s="51"/>
      <c r="F1" s="51"/>
      <c r="G1" s="53"/>
    </row>
    <row r="2" spans="1:6" s="52" customFormat="1" ht="28.5" customHeight="1">
      <c r="A2" s="15"/>
      <c r="B2" s="15"/>
      <c r="C2" s="124"/>
      <c r="D2" s="124"/>
      <c r="E2" s="124"/>
      <c r="F2" s="124"/>
    </row>
    <row r="3" spans="1:7" s="52" customFormat="1" ht="12.75" customHeight="1">
      <c r="A3" s="15"/>
      <c r="B3" s="15"/>
      <c r="C3" s="124"/>
      <c r="D3" s="124"/>
      <c r="E3" s="124"/>
      <c r="F3" s="124"/>
      <c r="G3" s="51"/>
    </row>
    <row r="4" spans="1:6" s="52" customFormat="1" ht="12.75">
      <c r="A4" s="15"/>
      <c r="B4" s="15"/>
      <c r="C4" s="15"/>
      <c r="D4" s="4"/>
      <c r="E4" s="4"/>
      <c r="F4" s="4"/>
    </row>
    <row r="5" spans="1:6" s="52" customFormat="1" ht="41.25" customHeight="1">
      <c r="A5" s="136" t="s">
        <v>312</v>
      </c>
      <c r="B5" s="136"/>
      <c r="C5" s="136"/>
      <c r="D5" s="136"/>
      <c r="E5" s="136"/>
      <c r="F5" s="136"/>
    </row>
    <row r="7" spans="1:6" ht="12.75">
      <c r="A7" s="137" t="s">
        <v>99</v>
      </c>
      <c r="B7" s="137" t="s">
        <v>100</v>
      </c>
      <c r="C7" s="137" t="s">
        <v>109</v>
      </c>
      <c r="D7" s="137"/>
      <c r="E7" s="137"/>
      <c r="F7" s="138" t="s">
        <v>110</v>
      </c>
    </row>
    <row r="8" spans="1:6" ht="35.25" customHeight="1">
      <c r="A8" s="137"/>
      <c r="B8" s="137"/>
      <c r="C8" s="57"/>
      <c r="D8" s="137" t="s">
        <v>101</v>
      </c>
      <c r="E8" s="137"/>
      <c r="F8" s="139"/>
    </row>
    <row r="9" spans="1:6" ht="61.5" customHeight="1">
      <c r="A9" s="137"/>
      <c r="B9" s="137"/>
      <c r="C9" s="57" t="s">
        <v>102</v>
      </c>
      <c r="D9" s="57" t="s">
        <v>97</v>
      </c>
      <c r="E9" s="58" t="s">
        <v>98</v>
      </c>
      <c r="F9" s="140"/>
    </row>
    <row r="10" spans="1:6" ht="12.75">
      <c r="A10" s="54">
        <v>1</v>
      </c>
      <c r="B10" s="54">
        <v>2</v>
      </c>
      <c r="C10" s="54">
        <v>3</v>
      </c>
      <c r="D10" s="54">
        <v>4</v>
      </c>
      <c r="E10" s="59">
        <v>5</v>
      </c>
      <c r="F10" s="59">
        <v>6</v>
      </c>
    </row>
    <row r="11" spans="1:2" ht="12.75">
      <c r="A11" s="63" t="s">
        <v>313</v>
      </c>
      <c r="B11" s="101">
        <v>0</v>
      </c>
    </row>
    <row r="12" ht="12.75">
      <c r="B12" s="102"/>
    </row>
    <row r="13" spans="1:2" ht="12.75">
      <c r="A13" s="63" t="s">
        <v>314</v>
      </c>
      <c r="B13" s="101">
        <v>0</v>
      </c>
    </row>
    <row r="15" ht="12.75">
      <c r="B15" s="6" t="s">
        <v>140</v>
      </c>
    </row>
  </sheetData>
  <sheetProtection/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7.4218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141" t="s">
        <v>303</v>
      </c>
      <c r="B2" s="141"/>
      <c r="C2" s="141"/>
      <c r="D2" s="141"/>
      <c r="E2" s="141"/>
      <c r="F2" s="104"/>
    </row>
    <row r="3" spans="1:6" ht="69" customHeight="1">
      <c r="A3" s="111" t="s">
        <v>260</v>
      </c>
      <c r="B3" s="112" t="s">
        <v>300</v>
      </c>
      <c r="C3" s="112" t="s">
        <v>315</v>
      </c>
      <c r="D3" s="112" t="s">
        <v>301</v>
      </c>
      <c r="E3" s="113" t="s">
        <v>302</v>
      </c>
      <c r="F3" s="104"/>
    </row>
    <row r="4" spans="1:5" ht="31.5">
      <c r="A4" s="114" t="s">
        <v>36</v>
      </c>
      <c r="B4" s="105"/>
      <c r="C4" s="105"/>
      <c r="D4" s="106"/>
      <c r="E4" s="115"/>
    </row>
    <row r="5" spans="1:5" ht="15.75">
      <c r="A5" s="116" t="s">
        <v>297</v>
      </c>
      <c r="B5" s="107">
        <v>1</v>
      </c>
      <c r="C5" s="108">
        <v>1</v>
      </c>
      <c r="D5" s="109">
        <v>812.69</v>
      </c>
      <c r="E5" s="117">
        <v>205.24</v>
      </c>
    </row>
    <row r="6" spans="1:5" ht="15.75">
      <c r="A6" s="118" t="s">
        <v>294</v>
      </c>
      <c r="B6" s="110">
        <v>9</v>
      </c>
      <c r="C6" s="110">
        <v>9</v>
      </c>
      <c r="D6" s="109">
        <v>3243</v>
      </c>
      <c r="E6" s="117">
        <v>959.28</v>
      </c>
    </row>
    <row r="7" spans="1:5" ht="31.5">
      <c r="A7" s="118" t="s">
        <v>295</v>
      </c>
      <c r="B7" s="110">
        <v>7</v>
      </c>
      <c r="C7" s="110">
        <v>5</v>
      </c>
      <c r="D7" s="109">
        <v>1202.17</v>
      </c>
      <c r="E7" s="117">
        <v>354.03</v>
      </c>
    </row>
    <row r="8" spans="1:5" ht="15.75">
      <c r="A8" s="118" t="s">
        <v>296</v>
      </c>
      <c r="B8" s="110">
        <v>4</v>
      </c>
      <c r="C8" s="110">
        <v>3</v>
      </c>
      <c r="D8" s="109">
        <v>598.04</v>
      </c>
      <c r="E8" s="117">
        <v>178.61</v>
      </c>
    </row>
    <row r="9" spans="1:5" ht="15.75">
      <c r="A9" s="118" t="s">
        <v>304</v>
      </c>
      <c r="B9" s="110">
        <v>1</v>
      </c>
      <c r="C9" s="110">
        <v>1</v>
      </c>
      <c r="D9" s="109">
        <v>193.16</v>
      </c>
      <c r="E9" s="117">
        <v>57.13</v>
      </c>
    </row>
    <row r="10" spans="1:5" ht="31.5">
      <c r="A10" s="114" t="s">
        <v>298</v>
      </c>
      <c r="B10" s="110">
        <v>25.25</v>
      </c>
      <c r="C10" s="110">
        <v>17.2</v>
      </c>
      <c r="D10" s="109">
        <v>5332.14</v>
      </c>
      <c r="E10" s="117">
        <v>1584.93</v>
      </c>
    </row>
    <row r="11" spans="1:5" ht="48" thickBot="1">
      <c r="A11" s="119" t="s">
        <v>299</v>
      </c>
      <c r="B11" s="120">
        <v>10.23</v>
      </c>
      <c r="C11" s="120">
        <v>10</v>
      </c>
      <c r="D11" s="121">
        <v>2402.65</v>
      </c>
      <c r="E11" s="122">
        <v>726.36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165">
      <selection activeCell="A3" sqref="A3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4" width="16.421875" style="0" customWidth="1"/>
    <col min="5" max="5" width="24.8515625" style="0" customWidth="1"/>
  </cols>
  <sheetData>
    <row r="1" spans="1:5" ht="12.75">
      <c r="A1" s="142" t="s">
        <v>292</v>
      </c>
      <c r="B1" s="142"/>
      <c r="C1" s="142"/>
      <c r="D1" s="142"/>
      <c r="E1" s="142"/>
    </row>
    <row r="2" spans="1:5" ht="38.25" customHeight="1">
      <c r="A2" s="179"/>
      <c r="B2" s="179"/>
      <c r="C2" s="179"/>
      <c r="D2" s="179"/>
      <c r="E2" s="179"/>
    </row>
    <row r="3" spans="1:5" ht="45">
      <c r="A3" s="190" t="s">
        <v>260</v>
      </c>
      <c r="B3" s="191" t="s">
        <v>261</v>
      </c>
      <c r="C3" s="191" t="s">
        <v>744</v>
      </c>
      <c r="D3" s="191" t="s">
        <v>2</v>
      </c>
      <c r="E3" s="191" t="s">
        <v>293</v>
      </c>
    </row>
    <row r="4" spans="1:5" ht="15">
      <c r="A4" s="180">
        <v>1</v>
      </c>
      <c r="B4" s="180">
        <v>2</v>
      </c>
      <c r="C4" s="180">
        <v>3</v>
      </c>
      <c r="D4" s="180">
        <v>4</v>
      </c>
      <c r="E4" s="180">
        <v>5</v>
      </c>
    </row>
    <row r="5" spans="1:4" ht="14.25">
      <c r="A5" s="181" t="s">
        <v>664</v>
      </c>
      <c r="B5" s="182"/>
      <c r="C5" s="183">
        <f>C7+C33+C41+C66+C81+C100+C124+C129+C143+C165+C180+C201+C216+C233+C237+C241+C249</f>
        <v>128805733.59999998</v>
      </c>
      <c r="D5" s="183">
        <f>D7+D33+D41+D66+D81+D100+D124+D129+D143+D165+D180+D201+D216+D233+D237+D241+D249</f>
        <v>126711260.30999999</v>
      </c>
    </row>
    <row r="6" spans="1:4" ht="14.25">
      <c r="A6" s="181"/>
      <c r="B6" s="182"/>
      <c r="C6" s="183"/>
      <c r="D6" s="183"/>
    </row>
    <row r="7" spans="1:5" ht="30">
      <c r="A7" s="192" t="s">
        <v>262</v>
      </c>
      <c r="B7" s="193" t="s">
        <v>251</v>
      </c>
      <c r="C7" s="194">
        <f>C8+C23</f>
        <v>1797182.6</v>
      </c>
      <c r="D7" s="194">
        <f>D8+D23</f>
        <v>1797182.6</v>
      </c>
      <c r="E7" s="189"/>
    </row>
    <row r="8" spans="1:5" ht="45">
      <c r="A8" s="192" t="s">
        <v>174</v>
      </c>
      <c r="B8" s="193" t="s">
        <v>255</v>
      </c>
      <c r="C8" s="194">
        <f>+C9</f>
        <v>239517</v>
      </c>
      <c r="D8" s="194">
        <f>+D9</f>
        <v>239517</v>
      </c>
      <c r="E8" s="189"/>
    </row>
    <row r="9" spans="1:5" ht="30">
      <c r="A9" s="195" t="s">
        <v>665</v>
      </c>
      <c r="B9" s="193" t="s">
        <v>666</v>
      </c>
      <c r="C9" s="194">
        <f>C10+C15+C20</f>
        <v>239517</v>
      </c>
      <c r="D9" s="194">
        <f>D10+D15+D20</f>
        <v>239517</v>
      </c>
      <c r="E9" s="189"/>
    </row>
    <row r="10" spans="1:5" ht="45">
      <c r="A10" s="195" t="s">
        <v>667</v>
      </c>
      <c r="B10" s="193" t="s">
        <v>668</v>
      </c>
      <c r="C10" s="194">
        <f>C11+C13</f>
        <v>22400</v>
      </c>
      <c r="D10" s="194">
        <f>D11+D13</f>
        <v>22400</v>
      </c>
      <c r="E10" s="189"/>
    </row>
    <row r="11" spans="1:5" ht="30" hidden="1">
      <c r="A11" s="196" t="s">
        <v>121</v>
      </c>
      <c r="B11" s="193" t="s">
        <v>668</v>
      </c>
      <c r="C11" s="194">
        <f aca="true" t="shared" si="0" ref="C11:D13">C12</f>
        <v>400</v>
      </c>
      <c r="D11" s="194">
        <f t="shared" si="0"/>
        <v>400</v>
      </c>
      <c r="E11" s="189"/>
    </row>
    <row r="12" spans="1:5" ht="30" hidden="1">
      <c r="A12" s="196" t="s">
        <v>112</v>
      </c>
      <c r="B12" s="193" t="s">
        <v>668</v>
      </c>
      <c r="C12" s="197">
        <v>400</v>
      </c>
      <c r="D12" s="197">
        <v>400</v>
      </c>
      <c r="E12" s="189"/>
    </row>
    <row r="13" spans="1:5" ht="15" hidden="1">
      <c r="A13" s="198" t="s">
        <v>125</v>
      </c>
      <c r="B13" s="193" t="s">
        <v>668</v>
      </c>
      <c r="C13" s="194">
        <f t="shared" si="0"/>
        <v>22000</v>
      </c>
      <c r="D13" s="194">
        <f t="shared" si="0"/>
        <v>22000</v>
      </c>
      <c r="E13" s="189"/>
    </row>
    <row r="14" spans="1:5" ht="15" hidden="1">
      <c r="A14" s="198" t="s">
        <v>126</v>
      </c>
      <c r="B14" s="193" t="s">
        <v>668</v>
      </c>
      <c r="C14" s="197">
        <v>22000</v>
      </c>
      <c r="D14" s="197">
        <v>22000</v>
      </c>
      <c r="E14" s="189"/>
    </row>
    <row r="15" spans="1:5" ht="30">
      <c r="A15" s="195" t="s">
        <v>252</v>
      </c>
      <c r="B15" s="193" t="s">
        <v>669</v>
      </c>
      <c r="C15" s="194">
        <f>C16+C18</f>
        <v>204560</v>
      </c>
      <c r="D15" s="194">
        <f>D16+D18</f>
        <v>204560</v>
      </c>
      <c r="E15" s="189"/>
    </row>
    <row r="16" spans="1:5" ht="30" hidden="1">
      <c r="A16" s="196" t="s">
        <v>121</v>
      </c>
      <c r="B16" s="193" t="s">
        <v>669</v>
      </c>
      <c r="C16" s="194">
        <f>C17</f>
        <v>199560</v>
      </c>
      <c r="D16" s="194">
        <f>D17</f>
        <v>199560</v>
      </c>
      <c r="E16" s="189"/>
    </row>
    <row r="17" spans="1:5" ht="30" hidden="1">
      <c r="A17" s="196" t="s">
        <v>112</v>
      </c>
      <c r="B17" s="193" t="s">
        <v>669</v>
      </c>
      <c r="C17" s="197">
        <v>199560</v>
      </c>
      <c r="D17" s="197">
        <v>199560</v>
      </c>
      <c r="E17" s="189"/>
    </row>
    <row r="18" spans="1:5" ht="15" hidden="1">
      <c r="A18" s="196" t="s">
        <v>226</v>
      </c>
      <c r="B18" s="193" t="s">
        <v>669</v>
      </c>
      <c r="C18" s="194">
        <f>C19</f>
        <v>5000</v>
      </c>
      <c r="D18" s="194">
        <f>D19</f>
        <v>5000</v>
      </c>
      <c r="E18" s="189"/>
    </row>
    <row r="19" spans="1:5" ht="15" hidden="1">
      <c r="A19" s="196" t="s">
        <v>377</v>
      </c>
      <c r="B19" s="193" t="s">
        <v>669</v>
      </c>
      <c r="C19" s="197">
        <v>5000</v>
      </c>
      <c r="D19" s="197">
        <v>5000</v>
      </c>
      <c r="E19" s="189"/>
    </row>
    <row r="20" spans="1:5" ht="120">
      <c r="A20" s="199" t="s">
        <v>670</v>
      </c>
      <c r="B20" s="193" t="s">
        <v>671</v>
      </c>
      <c r="C20" s="194">
        <f>C21</f>
        <v>12557</v>
      </c>
      <c r="D20" s="194">
        <f>D21</f>
        <v>12557</v>
      </c>
      <c r="E20" s="189"/>
    </row>
    <row r="21" spans="1:5" ht="15" hidden="1">
      <c r="A21" s="196" t="s">
        <v>123</v>
      </c>
      <c r="B21" s="193" t="s">
        <v>671</v>
      </c>
      <c r="C21" s="194">
        <f>C22</f>
        <v>12557</v>
      </c>
      <c r="D21" s="194">
        <f>D22</f>
        <v>12557</v>
      </c>
      <c r="E21" s="189"/>
    </row>
    <row r="22" spans="1:5" ht="15" hidden="1">
      <c r="A22" s="196" t="s">
        <v>124</v>
      </c>
      <c r="B22" s="193" t="s">
        <v>671</v>
      </c>
      <c r="C22" s="197">
        <v>12557</v>
      </c>
      <c r="D22" s="197">
        <v>12557</v>
      </c>
      <c r="E22" s="189"/>
    </row>
    <row r="23" spans="1:5" ht="45">
      <c r="A23" s="192" t="s">
        <v>263</v>
      </c>
      <c r="B23" s="193" t="s">
        <v>254</v>
      </c>
      <c r="C23" s="194">
        <f>C24</f>
        <v>1557665.6</v>
      </c>
      <c r="D23" s="194">
        <f>D24</f>
        <v>1557665.6</v>
      </c>
      <c r="E23" s="189"/>
    </row>
    <row r="24" spans="1:5" ht="30">
      <c r="A24" s="196" t="s">
        <v>672</v>
      </c>
      <c r="B24" s="193" t="s">
        <v>673</v>
      </c>
      <c r="C24" s="194">
        <f>C25+C30</f>
        <v>1557665.6</v>
      </c>
      <c r="D24" s="194">
        <f>D25+D30</f>
        <v>1557665.6</v>
      </c>
      <c r="E24" s="189"/>
    </row>
    <row r="25" spans="1:5" ht="15">
      <c r="A25" s="195" t="s">
        <v>264</v>
      </c>
      <c r="B25" s="193" t="s">
        <v>674</v>
      </c>
      <c r="C25" s="194">
        <f>C26+C28</f>
        <v>211850</v>
      </c>
      <c r="D25" s="194">
        <f>D26+D28</f>
        <v>211850</v>
      </c>
      <c r="E25" s="189"/>
    </row>
    <row r="26" spans="1:5" ht="30" hidden="1">
      <c r="A26" s="196" t="s">
        <v>121</v>
      </c>
      <c r="B26" s="193" t="s">
        <v>674</v>
      </c>
      <c r="C26" s="194">
        <f>C27</f>
        <v>91850</v>
      </c>
      <c r="D26" s="194">
        <f>D27</f>
        <v>91850</v>
      </c>
      <c r="E26" s="189"/>
    </row>
    <row r="27" spans="1:5" ht="30" hidden="1">
      <c r="A27" s="196" t="s">
        <v>112</v>
      </c>
      <c r="B27" s="193" t="s">
        <v>674</v>
      </c>
      <c r="C27" s="197">
        <v>91850</v>
      </c>
      <c r="D27" s="197">
        <v>91850</v>
      </c>
      <c r="E27" s="189"/>
    </row>
    <row r="28" spans="1:5" ht="15" hidden="1">
      <c r="A28" s="198" t="s">
        <v>125</v>
      </c>
      <c r="B28" s="193" t="s">
        <v>674</v>
      </c>
      <c r="C28" s="194">
        <f>C29</f>
        <v>120000</v>
      </c>
      <c r="D28" s="194">
        <f>D29</f>
        <v>120000</v>
      </c>
      <c r="E28" s="189"/>
    </row>
    <row r="29" spans="1:5" ht="15" hidden="1">
      <c r="A29" s="198" t="s">
        <v>126</v>
      </c>
      <c r="B29" s="193" t="s">
        <v>674</v>
      </c>
      <c r="C29" s="197">
        <v>120000</v>
      </c>
      <c r="D29" s="197">
        <v>120000</v>
      </c>
      <c r="E29" s="189"/>
    </row>
    <row r="30" spans="1:5" ht="15">
      <c r="A30" s="196" t="s">
        <v>675</v>
      </c>
      <c r="B30" s="193" t="s">
        <v>676</v>
      </c>
      <c r="C30" s="194">
        <f>C31</f>
        <v>1345815.6</v>
      </c>
      <c r="D30" s="194">
        <f>D31</f>
        <v>1345815.6</v>
      </c>
      <c r="E30" s="189"/>
    </row>
    <row r="31" spans="1:5" ht="15" hidden="1">
      <c r="A31" s="196" t="s">
        <v>123</v>
      </c>
      <c r="B31" s="193" t="s">
        <v>676</v>
      </c>
      <c r="C31" s="194">
        <f>C32</f>
        <v>1345815.6</v>
      </c>
      <c r="D31" s="194">
        <f>D32</f>
        <v>1345815.6</v>
      </c>
      <c r="E31" s="189"/>
    </row>
    <row r="32" spans="1:5" ht="15" hidden="1">
      <c r="A32" s="196" t="s">
        <v>124</v>
      </c>
      <c r="B32" s="193" t="s">
        <v>676</v>
      </c>
      <c r="C32" s="197">
        <v>1345815.6</v>
      </c>
      <c r="D32" s="197">
        <v>1345815.6</v>
      </c>
      <c r="E32" s="189"/>
    </row>
    <row r="33" spans="1:5" ht="45">
      <c r="A33" s="192" t="s">
        <v>116</v>
      </c>
      <c r="B33" s="200" t="s">
        <v>189</v>
      </c>
      <c r="C33" s="194">
        <f>C34</f>
        <v>6106587.6899999995</v>
      </c>
      <c r="D33" s="194">
        <f>D34</f>
        <v>6106587.6899999995</v>
      </c>
      <c r="E33" s="189"/>
    </row>
    <row r="34" spans="1:5" ht="45">
      <c r="A34" s="201" t="s">
        <v>677</v>
      </c>
      <c r="B34" s="200" t="s">
        <v>678</v>
      </c>
      <c r="C34" s="194">
        <f>C35+C38</f>
        <v>6106587.6899999995</v>
      </c>
      <c r="D34" s="194">
        <f>D35+D38</f>
        <v>6106587.6899999995</v>
      </c>
      <c r="E34" s="189"/>
    </row>
    <row r="35" spans="1:5" ht="45">
      <c r="A35" s="201" t="s">
        <v>118</v>
      </c>
      <c r="B35" s="200" t="s">
        <v>187</v>
      </c>
      <c r="C35" s="194">
        <f>C36</f>
        <v>5587322.09</v>
      </c>
      <c r="D35" s="194">
        <f>D36</f>
        <v>5587322.09</v>
      </c>
      <c r="E35" s="189"/>
    </row>
    <row r="36" spans="1:5" ht="60" hidden="1">
      <c r="A36" s="202" t="s">
        <v>122</v>
      </c>
      <c r="B36" s="200" t="s">
        <v>187</v>
      </c>
      <c r="C36" s="194">
        <f>C37</f>
        <v>5587322.09</v>
      </c>
      <c r="D36" s="194">
        <f>D37</f>
        <v>5587322.09</v>
      </c>
      <c r="E36" s="189"/>
    </row>
    <row r="37" spans="1:5" ht="30" hidden="1">
      <c r="A37" s="202" t="s">
        <v>679</v>
      </c>
      <c r="B37" s="200" t="s">
        <v>187</v>
      </c>
      <c r="C37" s="197">
        <v>5587322.09</v>
      </c>
      <c r="D37" s="197">
        <v>5587322.09</v>
      </c>
      <c r="E37" s="189"/>
    </row>
    <row r="38" spans="1:5" ht="45">
      <c r="A38" s="202" t="s">
        <v>188</v>
      </c>
      <c r="B38" s="200" t="s">
        <v>190</v>
      </c>
      <c r="C38" s="194">
        <f>C39</f>
        <v>519265.6</v>
      </c>
      <c r="D38" s="194">
        <f>D39</f>
        <v>519265.6</v>
      </c>
      <c r="E38" s="189"/>
    </row>
    <row r="39" spans="1:5" ht="30" hidden="1">
      <c r="A39" s="196" t="s">
        <v>121</v>
      </c>
      <c r="B39" s="200" t="s">
        <v>190</v>
      </c>
      <c r="C39" s="194">
        <f>C40</f>
        <v>519265.6</v>
      </c>
      <c r="D39" s="194">
        <f>D40</f>
        <v>519265.6</v>
      </c>
      <c r="E39" s="189"/>
    </row>
    <row r="40" spans="1:5" ht="30" hidden="1">
      <c r="A40" s="196" t="s">
        <v>112</v>
      </c>
      <c r="B40" s="200" t="s">
        <v>190</v>
      </c>
      <c r="C40" s="197">
        <v>519265.6</v>
      </c>
      <c r="D40" s="197">
        <v>519265.6</v>
      </c>
      <c r="E40" s="189"/>
    </row>
    <row r="41" spans="1:5" ht="45">
      <c r="A41" s="192" t="s">
        <v>266</v>
      </c>
      <c r="B41" s="200" t="s">
        <v>204</v>
      </c>
      <c r="C41" s="194">
        <f>C42</f>
        <v>3250022.06</v>
      </c>
      <c r="D41" s="194">
        <f>D42</f>
        <v>2850022.06</v>
      </c>
      <c r="E41" s="189"/>
    </row>
    <row r="42" spans="1:5" ht="30">
      <c r="A42" s="195" t="s">
        <v>680</v>
      </c>
      <c r="B42" s="200" t="s">
        <v>681</v>
      </c>
      <c r="C42" s="194">
        <f>C43+C46+C49+C52+C55+C58+C63</f>
        <v>3250022.06</v>
      </c>
      <c r="D42" s="194">
        <f>D43+D46+D49+D52+D55+D58+D63</f>
        <v>2850022.06</v>
      </c>
      <c r="E42" s="189"/>
    </row>
    <row r="43" spans="1:5" ht="45">
      <c r="A43" s="203" t="s">
        <v>267</v>
      </c>
      <c r="B43" s="200" t="s">
        <v>186</v>
      </c>
      <c r="C43" s="194">
        <f>C44</f>
        <v>400000</v>
      </c>
      <c r="D43" s="194">
        <v>0</v>
      </c>
      <c r="E43" s="204" t="s">
        <v>311</v>
      </c>
    </row>
    <row r="44" spans="1:5" ht="15" hidden="1">
      <c r="A44" s="195" t="s">
        <v>123</v>
      </c>
      <c r="B44" s="200" t="s">
        <v>186</v>
      </c>
      <c r="C44" s="194">
        <f>C45</f>
        <v>400000</v>
      </c>
      <c r="D44" s="194">
        <f>D45</f>
        <v>400000</v>
      </c>
      <c r="E44" s="189"/>
    </row>
    <row r="45" spans="1:5" ht="15" hidden="1">
      <c r="A45" s="195" t="s">
        <v>115</v>
      </c>
      <c r="B45" s="200" t="s">
        <v>186</v>
      </c>
      <c r="C45" s="197">
        <v>400000</v>
      </c>
      <c r="D45" s="197">
        <v>400000</v>
      </c>
      <c r="E45" s="189"/>
    </row>
    <row r="46" spans="1:5" ht="15">
      <c r="A46" s="195" t="s">
        <v>268</v>
      </c>
      <c r="B46" s="193" t="s">
        <v>205</v>
      </c>
      <c r="C46" s="194">
        <f>C47</f>
        <v>22000</v>
      </c>
      <c r="D46" s="194">
        <f>D47</f>
        <v>22000</v>
      </c>
      <c r="E46" s="189"/>
    </row>
    <row r="47" spans="1:5" ht="30" hidden="1">
      <c r="A47" s="196" t="s">
        <v>121</v>
      </c>
      <c r="B47" s="193" t="s">
        <v>205</v>
      </c>
      <c r="C47" s="194">
        <f>C48</f>
        <v>22000</v>
      </c>
      <c r="D47" s="194">
        <f>D48</f>
        <v>22000</v>
      </c>
      <c r="E47" s="189"/>
    </row>
    <row r="48" spans="1:5" ht="30" hidden="1">
      <c r="A48" s="196" t="s">
        <v>112</v>
      </c>
      <c r="B48" s="193" t="s">
        <v>205</v>
      </c>
      <c r="C48" s="197">
        <v>22000</v>
      </c>
      <c r="D48" s="197">
        <v>22000</v>
      </c>
      <c r="E48" s="189"/>
    </row>
    <row r="49" spans="1:5" ht="15">
      <c r="A49" s="196" t="s">
        <v>269</v>
      </c>
      <c r="B49" s="193" t="s">
        <v>206</v>
      </c>
      <c r="C49" s="194">
        <f>C50</f>
        <v>1344407.88</v>
      </c>
      <c r="D49" s="194">
        <f>D50</f>
        <v>1344407.88</v>
      </c>
      <c r="E49" s="189"/>
    </row>
    <row r="50" spans="1:5" ht="60" hidden="1">
      <c r="A50" s="204" t="s">
        <v>122</v>
      </c>
      <c r="B50" s="193" t="s">
        <v>206</v>
      </c>
      <c r="C50" s="194">
        <f>C51</f>
        <v>1344407.88</v>
      </c>
      <c r="D50" s="194">
        <f>D51</f>
        <v>1344407.88</v>
      </c>
      <c r="E50" s="189"/>
    </row>
    <row r="51" spans="1:5" ht="30" hidden="1">
      <c r="A51" s="204" t="s">
        <v>682</v>
      </c>
      <c r="B51" s="193" t="s">
        <v>206</v>
      </c>
      <c r="C51" s="197">
        <v>1344407.88</v>
      </c>
      <c r="D51" s="197">
        <v>1344407.88</v>
      </c>
      <c r="E51" s="189"/>
    </row>
    <row r="52" spans="1:5" ht="15">
      <c r="A52" s="196" t="s">
        <v>270</v>
      </c>
      <c r="B52" s="193" t="s">
        <v>207</v>
      </c>
      <c r="C52" s="194">
        <f>C53</f>
        <v>129760</v>
      </c>
      <c r="D52" s="194">
        <f>D53</f>
        <v>129760</v>
      </c>
      <c r="E52" s="189"/>
    </row>
    <row r="53" spans="1:5" ht="60" hidden="1">
      <c r="A53" s="204" t="s">
        <v>122</v>
      </c>
      <c r="B53" s="193" t="s">
        <v>207</v>
      </c>
      <c r="C53" s="194">
        <f>C54</f>
        <v>129760</v>
      </c>
      <c r="D53" s="194">
        <f>D54</f>
        <v>129760</v>
      </c>
      <c r="E53" s="189"/>
    </row>
    <row r="54" spans="1:5" ht="30" hidden="1">
      <c r="A54" s="204" t="s">
        <v>682</v>
      </c>
      <c r="B54" s="193" t="s">
        <v>207</v>
      </c>
      <c r="C54" s="197">
        <v>129760</v>
      </c>
      <c r="D54" s="197">
        <v>129760</v>
      </c>
      <c r="E54" s="189"/>
    </row>
    <row r="55" spans="1:5" ht="30">
      <c r="A55" s="196" t="s">
        <v>271</v>
      </c>
      <c r="B55" s="193" t="s">
        <v>211</v>
      </c>
      <c r="C55" s="194">
        <f>C56</f>
        <v>381411.6</v>
      </c>
      <c r="D55" s="194">
        <f>D56</f>
        <v>381411.6</v>
      </c>
      <c r="E55" s="189"/>
    </row>
    <row r="56" spans="1:5" ht="30" hidden="1">
      <c r="A56" s="196" t="s">
        <v>121</v>
      </c>
      <c r="B56" s="193" t="s">
        <v>211</v>
      </c>
      <c r="C56" s="194">
        <f>C57</f>
        <v>381411.6</v>
      </c>
      <c r="D56" s="194">
        <f>D57</f>
        <v>381411.6</v>
      </c>
      <c r="E56" s="189"/>
    </row>
    <row r="57" spans="1:5" ht="30" hidden="1">
      <c r="A57" s="196" t="s">
        <v>112</v>
      </c>
      <c r="B57" s="193" t="s">
        <v>211</v>
      </c>
      <c r="C57" s="197">
        <v>381411.6</v>
      </c>
      <c r="D57" s="197">
        <v>381411.6</v>
      </c>
      <c r="E57" s="189"/>
    </row>
    <row r="58" spans="1:5" ht="30">
      <c r="A58" s="195" t="s">
        <v>127</v>
      </c>
      <c r="B58" s="193" t="s">
        <v>215</v>
      </c>
      <c r="C58" s="194">
        <f>C59+C61</f>
        <v>606934.58</v>
      </c>
      <c r="D58" s="194">
        <f>D59+D61</f>
        <v>606934.58</v>
      </c>
      <c r="E58" s="189"/>
    </row>
    <row r="59" spans="1:5" ht="60" hidden="1">
      <c r="A59" s="204" t="s">
        <v>122</v>
      </c>
      <c r="B59" s="193" t="s">
        <v>215</v>
      </c>
      <c r="C59" s="194">
        <f>C60</f>
        <v>366000</v>
      </c>
      <c r="D59" s="194">
        <f>D60</f>
        <v>366000</v>
      </c>
      <c r="E59" s="189"/>
    </row>
    <row r="60" spans="1:5" ht="30" hidden="1">
      <c r="A60" s="204" t="s">
        <v>682</v>
      </c>
      <c r="B60" s="193" t="s">
        <v>215</v>
      </c>
      <c r="C60" s="197">
        <v>366000</v>
      </c>
      <c r="D60" s="197">
        <v>366000</v>
      </c>
      <c r="E60" s="189"/>
    </row>
    <row r="61" spans="1:5" ht="30" hidden="1">
      <c r="A61" s="196" t="s">
        <v>121</v>
      </c>
      <c r="B61" s="193" t="s">
        <v>215</v>
      </c>
      <c r="C61" s="194">
        <f>C62</f>
        <v>240934.58</v>
      </c>
      <c r="D61" s="194">
        <f>D62</f>
        <v>240934.58</v>
      </c>
      <c r="E61" s="189"/>
    </row>
    <row r="62" spans="1:5" ht="30" hidden="1">
      <c r="A62" s="196" t="s">
        <v>112</v>
      </c>
      <c r="B62" s="193" t="s">
        <v>215</v>
      </c>
      <c r="C62" s="197">
        <v>240934.58</v>
      </c>
      <c r="D62" s="197">
        <v>240934.58</v>
      </c>
      <c r="E62" s="189"/>
    </row>
    <row r="63" spans="1:5" ht="30">
      <c r="A63" s="196" t="s">
        <v>272</v>
      </c>
      <c r="B63" s="193" t="s">
        <v>212</v>
      </c>
      <c r="C63" s="194">
        <f>C64</f>
        <v>365508</v>
      </c>
      <c r="D63" s="194">
        <f>D64</f>
        <v>365508</v>
      </c>
      <c r="E63" s="189"/>
    </row>
    <row r="64" spans="1:5" ht="60" hidden="1">
      <c r="A64" s="204" t="s">
        <v>122</v>
      </c>
      <c r="B64" s="193" t="s">
        <v>212</v>
      </c>
      <c r="C64" s="194">
        <f>C65</f>
        <v>365508</v>
      </c>
      <c r="D64" s="194">
        <f>D65</f>
        <v>365508</v>
      </c>
      <c r="E64" s="189"/>
    </row>
    <row r="65" spans="1:5" ht="30" hidden="1">
      <c r="A65" s="204" t="s">
        <v>682</v>
      </c>
      <c r="B65" s="193" t="s">
        <v>212</v>
      </c>
      <c r="C65" s="197">
        <v>365508</v>
      </c>
      <c r="D65" s="197">
        <v>365508</v>
      </c>
      <c r="E65" s="189"/>
    </row>
    <row r="66" spans="1:5" ht="30">
      <c r="A66" s="192" t="s">
        <v>247</v>
      </c>
      <c r="B66" s="193" t="s">
        <v>248</v>
      </c>
      <c r="C66" s="194">
        <f>C67</f>
        <v>11771539.05</v>
      </c>
      <c r="D66" s="194">
        <f>D67</f>
        <v>11771539.05</v>
      </c>
      <c r="E66" s="189"/>
    </row>
    <row r="67" spans="1:5" ht="30">
      <c r="A67" s="204" t="s">
        <v>683</v>
      </c>
      <c r="B67" s="193" t="s">
        <v>684</v>
      </c>
      <c r="C67" s="194">
        <f>C68+C75+C78</f>
        <v>11771539.05</v>
      </c>
      <c r="D67" s="194">
        <f>D68+D75+D78</f>
        <v>11771539.05</v>
      </c>
      <c r="E67" s="189"/>
    </row>
    <row r="68" spans="1:5" ht="30">
      <c r="A68" s="204" t="s">
        <v>138</v>
      </c>
      <c r="B68" s="193" t="s">
        <v>685</v>
      </c>
      <c r="C68" s="194">
        <f>C69+C71+C73</f>
        <v>8845949.81</v>
      </c>
      <c r="D68" s="194">
        <f>D69+D71+D73</f>
        <v>8845949.81</v>
      </c>
      <c r="E68" s="189"/>
    </row>
    <row r="69" spans="1:5" ht="60" hidden="1">
      <c r="A69" s="204" t="s">
        <v>136</v>
      </c>
      <c r="B69" s="193" t="s">
        <v>685</v>
      </c>
      <c r="C69" s="194">
        <f>C70</f>
        <v>6917072.34</v>
      </c>
      <c r="D69" s="194">
        <f>D70</f>
        <v>6917072.34</v>
      </c>
      <c r="E69" s="189"/>
    </row>
    <row r="70" spans="1:5" ht="15" hidden="1">
      <c r="A70" s="204" t="s">
        <v>137</v>
      </c>
      <c r="B70" s="193" t="s">
        <v>685</v>
      </c>
      <c r="C70" s="197">
        <v>6917072.34</v>
      </c>
      <c r="D70" s="197">
        <v>6917072.34</v>
      </c>
      <c r="E70" s="189"/>
    </row>
    <row r="71" spans="1:5" ht="30" hidden="1">
      <c r="A71" s="196" t="s">
        <v>121</v>
      </c>
      <c r="B71" s="193" t="s">
        <v>685</v>
      </c>
      <c r="C71" s="194">
        <f>C72</f>
        <v>1925560.64</v>
      </c>
      <c r="D71" s="194">
        <f>D72</f>
        <v>1925560.64</v>
      </c>
      <c r="E71" s="189"/>
    </row>
    <row r="72" spans="1:5" ht="30" hidden="1">
      <c r="A72" s="196" t="s">
        <v>112</v>
      </c>
      <c r="B72" s="193" t="s">
        <v>685</v>
      </c>
      <c r="C72" s="197">
        <v>1925560.64</v>
      </c>
      <c r="D72" s="197">
        <v>1925560.64</v>
      </c>
      <c r="E72" s="189"/>
    </row>
    <row r="73" spans="1:5" ht="15" hidden="1">
      <c r="A73" s="205" t="s">
        <v>123</v>
      </c>
      <c r="B73" s="193" t="s">
        <v>685</v>
      </c>
      <c r="C73" s="194">
        <f>C74</f>
        <v>3316.83</v>
      </c>
      <c r="D73" s="194">
        <f>D74</f>
        <v>3316.83</v>
      </c>
      <c r="E73" s="189"/>
    </row>
    <row r="74" spans="1:5" ht="15" hidden="1">
      <c r="A74" s="205" t="s">
        <v>114</v>
      </c>
      <c r="B74" s="193" t="s">
        <v>685</v>
      </c>
      <c r="C74" s="197">
        <v>3316.83</v>
      </c>
      <c r="D74" s="197">
        <v>3316.83</v>
      </c>
      <c r="E74" s="189"/>
    </row>
    <row r="75" spans="1:5" ht="15">
      <c r="A75" s="204" t="s">
        <v>134</v>
      </c>
      <c r="B75" s="193" t="s">
        <v>686</v>
      </c>
      <c r="C75" s="194">
        <f>C76</f>
        <v>1813314.24</v>
      </c>
      <c r="D75" s="194">
        <f>D76</f>
        <v>1813314.24</v>
      </c>
      <c r="E75" s="189"/>
    </row>
    <row r="76" spans="1:5" ht="30" hidden="1">
      <c r="A76" s="196" t="s">
        <v>121</v>
      </c>
      <c r="B76" s="193" t="s">
        <v>686</v>
      </c>
      <c r="C76" s="194">
        <f>C77</f>
        <v>1813314.24</v>
      </c>
      <c r="D76" s="194">
        <f>D77</f>
        <v>1813314.24</v>
      </c>
      <c r="E76" s="189"/>
    </row>
    <row r="77" spans="1:5" ht="30" hidden="1">
      <c r="A77" s="196" t="s">
        <v>112</v>
      </c>
      <c r="B77" s="193" t="s">
        <v>686</v>
      </c>
      <c r="C77" s="197">
        <v>1813314.24</v>
      </c>
      <c r="D77" s="197">
        <v>1813314.24</v>
      </c>
      <c r="E77" s="189"/>
    </row>
    <row r="78" spans="1:5" ht="30">
      <c r="A78" s="204" t="s">
        <v>135</v>
      </c>
      <c r="B78" s="193" t="s">
        <v>687</v>
      </c>
      <c r="C78" s="194">
        <f>C79</f>
        <v>1112275</v>
      </c>
      <c r="D78" s="194">
        <f>D79</f>
        <v>1112275</v>
      </c>
      <c r="E78" s="189"/>
    </row>
    <row r="79" spans="1:5" ht="30" hidden="1">
      <c r="A79" s="196" t="s">
        <v>121</v>
      </c>
      <c r="B79" s="193" t="s">
        <v>687</v>
      </c>
      <c r="C79" s="194">
        <f>C80</f>
        <v>1112275</v>
      </c>
      <c r="D79" s="194">
        <f>D80</f>
        <v>1112275</v>
      </c>
      <c r="E79" s="189"/>
    </row>
    <row r="80" spans="1:5" ht="30" hidden="1">
      <c r="A80" s="196" t="s">
        <v>112</v>
      </c>
      <c r="B80" s="193" t="s">
        <v>687</v>
      </c>
      <c r="C80" s="197">
        <v>1112275</v>
      </c>
      <c r="D80" s="197">
        <v>1112275</v>
      </c>
      <c r="E80" s="189"/>
    </row>
    <row r="81" spans="1:5" ht="45">
      <c r="A81" s="192" t="s">
        <v>139</v>
      </c>
      <c r="B81" s="193" t="s">
        <v>256</v>
      </c>
      <c r="C81" s="194">
        <f>C82</f>
        <v>5316806.859999999</v>
      </c>
      <c r="D81" s="194">
        <f>D82</f>
        <v>5316806.859999999</v>
      </c>
      <c r="E81" s="189"/>
    </row>
    <row r="82" spans="1:5" ht="45">
      <c r="A82" s="199" t="s">
        <v>688</v>
      </c>
      <c r="B82" s="193" t="s">
        <v>689</v>
      </c>
      <c r="C82" s="194">
        <f>C92+C83+C95</f>
        <v>5316806.859999999</v>
      </c>
      <c r="D82" s="194">
        <f>D92+D83+D95</f>
        <v>5316806.859999999</v>
      </c>
      <c r="E82" s="189"/>
    </row>
    <row r="83" spans="1:5" ht="30">
      <c r="A83" s="204" t="s">
        <v>138</v>
      </c>
      <c r="B83" s="193" t="s">
        <v>273</v>
      </c>
      <c r="C83" s="194">
        <f>C84+C86+C88+C90</f>
        <v>3458914.57</v>
      </c>
      <c r="D83" s="194">
        <f>D84+D86+D88+D90</f>
        <v>3458914.57</v>
      </c>
      <c r="E83" s="189"/>
    </row>
    <row r="84" spans="1:5" ht="60" hidden="1">
      <c r="A84" s="204" t="s">
        <v>690</v>
      </c>
      <c r="B84" s="193" t="s">
        <v>273</v>
      </c>
      <c r="C84" s="194">
        <f>C85</f>
        <v>3129012.13</v>
      </c>
      <c r="D84" s="194">
        <f>D85</f>
        <v>3129012.13</v>
      </c>
      <c r="E84" s="189"/>
    </row>
    <row r="85" spans="1:5" ht="15" hidden="1">
      <c r="A85" s="204" t="s">
        <v>137</v>
      </c>
      <c r="B85" s="193" t="s">
        <v>273</v>
      </c>
      <c r="C85" s="197">
        <v>3129012.13</v>
      </c>
      <c r="D85" s="197">
        <v>3129012.13</v>
      </c>
      <c r="E85" s="189"/>
    </row>
    <row r="86" spans="1:5" ht="30" hidden="1">
      <c r="A86" s="196" t="s">
        <v>121</v>
      </c>
      <c r="B86" s="193" t="s">
        <v>273</v>
      </c>
      <c r="C86" s="206">
        <f>C87</f>
        <v>218506.26</v>
      </c>
      <c r="D86" s="206">
        <f>D87</f>
        <v>218506.26</v>
      </c>
      <c r="E86" s="189"/>
    </row>
    <row r="87" spans="1:5" ht="30" hidden="1">
      <c r="A87" s="196" t="s">
        <v>112</v>
      </c>
      <c r="B87" s="193" t="s">
        <v>273</v>
      </c>
      <c r="C87" s="197">
        <v>218506.26</v>
      </c>
      <c r="D87" s="197">
        <v>218506.26</v>
      </c>
      <c r="E87" s="189"/>
    </row>
    <row r="88" spans="1:5" ht="30" hidden="1">
      <c r="A88" s="196" t="s">
        <v>691</v>
      </c>
      <c r="B88" s="193" t="s">
        <v>273</v>
      </c>
      <c r="C88" s="206">
        <f>C89</f>
        <v>97214</v>
      </c>
      <c r="D88" s="206">
        <f>D89</f>
        <v>97214</v>
      </c>
      <c r="E88" s="189"/>
    </row>
    <row r="89" spans="1:5" ht="15" hidden="1">
      <c r="A89" s="196" t="s">
        <v>120</v>
      </c>
      <c r="B89" s="193" t="s">
        <v>273</v>
      </c>
      <c r="C89" s="197">
        <v>97214</v>
      </c>
      <c r="D89" s="197">
        <v>97214</v>
      </c>
      <c r="E89" s="189"/>
    </row>
    <row r="90" spans="1:5" ht="15" hidden="1">
      <c r="A90" s="196" t="s">
        <v>123</v>
      </c>
      <c r="B90" s="193" t="s">
        <v>273</v>
      </c>
      <c r="C90" s="206">
        <f>C91</f>
        <v>14182.18</v>
      </c>
      <c r="D90" s="206">
        <f>D91</f>
        <v>14182.18</v>
      </c>
      <c r="E90" s="189"/>
    </row>
    <row r="91" spans="1:5" ht="15" hidden="1">
      <c r="A91" s="196" t="s">
        <v>114</v>
      </c>
      <c r="B91" s="193" t="s">
        <v>273</v>
      </c>
      <c r="C91" s="197">
        <v>14182.18</v>
      </c>
      <c r="D91" s="197">
        <v>14182.18</v>
      </c>
      <c r="E91" s="189"/>
    </row>
    <row r="92" spans="1:5" ht="15">
      <c r="A92" s="204" t="s">
        <v>692</v>
      </c>
      <c r="B92" s="193" t="s">
        <v>693</v>
      </c>
      <c r="C92" s="194">
        <f aca="true" t="shared" si="1" ref="C92:D96">C93</f>
        <v>97524.61</v>
      </c>
      <c r="D92" s="194">
        <f t="shared" si="1"/>
        <v>97524.61</v>
      </c>
      <c r="E92" s="189"/>
    </row>
    <row r="93" spans="1:5" ht="30" hidden="1">
      <c r="A93" s="196" t="s">
        <v>121</v>
      </c>
      <c r="B93" s="193" t="s">
        <v>693</v>
      </c>
      <c r="C93" s="194">
        <f t="shared" si="1"/>
        <v>97524.61</v>
      </c>
      <c r="D93" s="194">
        <f t="shared" si="1"/>
        <v>97524.61</v>
      </c>
      <c r="E93" s="189"/>
    </row>
    <row r="94" spans="1:5" ht="30" hidden="1">
      <c r="A94" s="196" t="s">
        <v>112</v>
      </c>
      <c r="B94" s="193" t="s">
        <v>693</v>
      </c>
      <c r="C94" s="197">
        <v>97524.61</v>
      </c>
      <c r="D94" s="197">
        <v>97524.61</v>
      </c>
      <c r="E94" s="189"/>
    </row>
    <row r="95" spans="1:5" ht="30">
      <c r="A95" s="204" t="s">
        <v>257</v>
      </c>
      <c r="B95" s="193" t="s">
        <v>258</v>
      </c>
      <c r="C95" s="194">
        <f>C96+C98</f>
        <v>1760367.68</v>
      </c>
      <c r="D95" s="194">
        <f>D96+D98</f>
        <v>1760367.68</v>
      </c>
      <c r="E95" s="189"/>
    </row>
    <row r="96" spans="1:5" ht="30" hidden="1">
      <c r="A96" s="196" t="s">
        <v>121</v>
      </c>
      <c r="B96" s="193" t="s">
        <v>258</v>
      </c>
      <c r="C96" s="194">
        <f t="shared" si="1"/>
        <v>1460633.68</v>
      </c>
      <c r="D96" s="194">
        <f t="shared" si="1"/>
        <v>1460633.68</v>
      </c>
      <c r="E96" s="189"/>
    </row>
    <row r="97" spans="1:5" ht="30" hidden="1">
      <c r="A97" s="196" t="s">
        <v>112</v>
      </c>
      <c r="B97" s="193" t="s">
        <v>258</v>
      </c>
      <c r="C97" s="197">
        <v>1460633.68</v>
      </c>
      <c r="D97" s="197">
        <v>1460633.68</v>
      </c>
      <c r="E97" s="189"/>
    </row>
    <row r="98" spans="1:5" ht="30" hidden="1">
      <c r="A98" s="196" t="s">
        <v>691</v>
      </c>
      <c r="B98" s="193" t="s">
        <v>273</v>
      </c>
      <c r="C98" s="206">
        <f>C99</f>
        <v>299734</v>
      </c>
      <c r="D98" s="206">
        <f>D99</f>
        <v>299734</v>
      </c>
      <c r="E98" s="189"/>
    </row>
    <row r="99" spans="1:5" ht="15" hidden="1">
      <c r="A99" s="196" t="s">
        <v>120</v>
      </c>
      <c r="B99" s="193" t="s">
        <v>273</v>
      </c>
      <c r="C99" s="197">
        <v>299734</v>
      </c>
      <c r="D99" s="197">
        <v>299734</v>
      </c>
      <c r="E99" s="189"/>
    </row>
    <row r="100" spans="1:5" ht="45">
      <c r="A100" s="192" t="s">
        <v>130</v>
      </c>
      <c r="B100" s="193" t="s">
        <v>230</v>
      </c>
      <c r="C100" s="194">
        <f>C101</f>
        <v>26350966.78</v>
      </c>
      <c r="D100" s="194">
        <f>D101</f>
        <v>25563066.78</v>
      </c>
      <c r="E100" s="189"/>
    </row>
    <row r="101" spans="1:5" ht="30">
      <c r="A101" s="192" t="s">
        <v>694</v>
      </c>
      <c r="B101" s="193" t="s">
        <v>695</v>
      </c>
      <c r="C101" s="194">
        <f>C102+C107+C110+C113+C119+C116</f>
        <v>26350966.78</v>
      </c>
      <c r="D101" s="194">
        <f>D102+D107+D110+D113+D119+D116</f>
        <v>25563066.78</v>
      </c>
      <c r="E101" s="189"/>
    </row>
    <row r="102" spans="1:5" ht="30">
      <c r="A102" s="204" t="s">
        <v>131</v>
      </c>
      <c r="B102" s="193" t="s">
        <v>231</v>
      </c>
      <c r="C102" s="194">
        <f>C103+C105</f>
        <v>2971664.7399999998</v>
      </c>
      <c r="D102" s="194">
        <v>2183764.74</v>
      </c>
      <c r="E102" s="204" t="s">
        <v>746</v>
      </c>
    </row>
    <row r="103" spans="1:5" ht="30" hidden="1">
      <c r="A103" s="196" t="s">
        <v>121</v>
      </c>
      <c r="B103" s="193" t="s">
        <v>231</v>
      </c>
      <c r="C103" s="194">
        <f>C104</f>
        <v>2970064.55</v>
      </c>
      <c r="D103" s="194">
        <f>D104</f>
        <v>2970064.55</v>
      </c>
      <c r="E103" s="189"/>
    </row>
    <row r="104" spans="1:5" ht="30" hidden="1">
      <c r="A104" s="196" t="s">
        <v>112</v>
      </c>
      <c r="B104" s="193" t="s">
        <v>231</v>
      </c>
      <c r="C104" s="197">
        <v>2970064.55</v>
      </c>
      <c r="D104" s="197">
        <v>2970064.55</v>
      </c>
      <c r="E104" s="189"/>
    </row>
    <row r="105" spans="1:5" ht="15" hidden="1">
      <c r="A105" s="196" t="s">
        <v>123</v>
      </c>
      <c r="B105" s="193" t="s">
        <v>231</v>
      </c>
      <c r="C105" s="194">
        <f>C106</f>
        <v>1600.19</v>
      </c>
      <c r="D105" s="194">
        <f>D106</f>
        <v>1600.19</v>
      </c>
      <c r="E105" s="189"/>
    </row>
    <row r="106" spans="1:5" ht="15" hidden="1">
      <c r="A106" s="196" t="s">
        <v>114</v>
      </c>
      <c r="B106" s="193" t="s">
        <v>231</v>
      </c>
      <c r="C106" s="197">
        <v>1600.19</v>
      </c>
      <c r="D106" s="197">
        <v>1600.19</v>
      </c>
      <c r="E106" s="189"/>
    </row>
    <row r="107" spans="1:5" ht="15">
      <c r="A107" s="195" t="s">
        <v>274</v>
      </c>
      <c r="B107" s="193" t="s">
        <v>233</v>
      </c>
      <c r="C107" s="194">
        <f>C108</f>
        <v>2125179.24</v>
      </c>
      <c r="D107" s="194">
        <f>D108</f>
        <v>2125179.24</v>
      </c>
      <c r="E107" s="189"/>
    </row>
    <row r="108" spans="1:5" ht="30" hidden="1">
      <c r="A108" s="196" t="s">
        <v>121</v>
      </c>
      <c r="B108" s="193" t="s">
        <v>233</v>
      </c>
      <c r="C108" s="194">
        <f>C109</f>
        <v>2125179.24</v>
      </c>
      <c r="D108" s="194">
        <f>D109</f>
        <v>2125179.24</v>
      </c>
      <c r="E108" s="189"/>
    </row>
    <row r="109" spans="1:5" ht="30" hidden="1">
      <c r="A109" s="196" t="s">
        <v>112</v>
      </c>
      <c r="B109" s="193" t="s">
        <v>233</v>
      </c>
      <c r="C109" s="197">
        <v>2125179.24</v>
      </c>
      <c r="D109" s="197">
        <v>2125179.24</v>
      </c>
      <c r="E109" s="189"/>
    </row>
    <row r="110" spans="1:5" ht="30">
      <c r="A110" s="195" t="s">
        <v>275</v>
      </c>
      <c r="B110" s="193" t="s">
        <v>235</v>
      </c>
      <c r="C110" s="194">
        <f>C111</f>
        <v>485131.69</v>
      </c>
      <c r="D110" s="194">
        <f>D111</f>
        <v>485131.69</v>
      </c>
      <c r="E110" s="189"/>
    </row>
    <row r="111" spans="1:5" ht="30" hidden="1">
      <c r="A111" s="196" t="s">
        <v>121</v>
      </c>
      <c r="B111" s="193" t="s">
        <v>235</v>
      </c>
      <c r="C111" s="194">
        <f>C112</f>
        <v>485131.69</v>
      </c>
      <c r="D111" s="194">
        <f>D112</f>
        <v>485131.69</v>
      </c>
      <c r="E111" s="189"/>
    </row>
    <row r="112" spans="1:5" ht="30" hidden="1">
      <c r="A112" s="196" t="s">
        <v>112</v>
      </c>
      <c r="B112" s="193" t="s">
        <v>235</v>
      </c>
      <c r="C112" s="197">
        <v>485131.69</v>
      </c>
      <c r="D112" s="197">
        <v>485131.69</v>
      </c>
      <c r="E112" s="189"/>
    </row>
    <row r="113" spans="1:5" ht="15">
      <c r="A113" s="195" t="s">
        <v>276</v>
      </c>
      <c r="B113" s="193" t="s">
        <v>237</v>
      </c>
      <c r="C113" s="194">
        <f>C114</f>
        <v>1489703.48</v>
      </c>
      <c r="D113" s="194">
        <f>D114</f>
        <v>1489703.48</v>
      </c>
      <c r="E113" s="189"/>
    </row>
    <row r="114" spans="1:5" ht="30" hidden="1">
      <c r="A114" s="196" t="s">
        <v>121</v>
      </c>
      <c r="B114" s="193" t="s">
        <v>237</v>
      </c>
      <c r="C114" s="194">
        <f>C115</f>
        <v>1489703.48</v>
      </c>
      <c r="D114" s="194">
        <f>D115</f>
        <v>1489703.48</v>
      </c>
      <c r="E114" s="189"/>
    </row>
    <row r="115" spans="1:5" ht="30" hidden="1">
      <c r="A115" s="196" t="s">
        <v>112</v>
      </c>
      <c r="B115" s="193" t="s">
        <v>237</v>
      </c>
      <c r="C115" s="197">
        <v>1489703.48</v>
      </c>
      <c r="D115" s="197">
        <v>1489703.48</v>
      </c>
      <c r="E115" s="189"/>
    </row>
    <row r="116" spans="1:5" ht="15">
      <c r="A116" s="195" t="s">
        <v>277</v>
      </c>
      <c r="B116" s="193" t="s">
        <v>239</v>
      </c>
      <c r="C116" s="194">
        <f>C117</f>
        <v>6666514.76</v>
      </c>
      <c r="D116" s="194">
        <f>D117</f>
        <v>6666514.76</v>
      </c>
      <c r="E116" s="189"/>
    </row>
    <row r="117" spans="1:5" ht="30" hidden="1">
      <c r="A117" s="196" t="s">
        <v>121</v>
      </c>
      <c r="B117" s="193" t="s">
        <v>239</v>
      </c>
      <c r="C117" s="194">
        <f>C118</f>
        <v>6666514.76</v>
      </c>
      <c r="D117" s="194">
        <f>D118</f>
        <v>6666514.76</v>
      </c>
      <c r="E117" s="189"/>
    </row>
    <row r="118" spans="1:5" ht="30" hidden="1">
      <c r="A118" s="196" t="s">
        <v>112</v>
      </c>
      <c r="B118" s="193" t="s">
        <v>239</v>
      </c>
      <c r="C118" s="197">
        <v>6666514.76</v>
      </c>
      <c r="D118" s="197">
        <v>6666514.76</v>
      </c>
      <c r="E118" s="189"/>
    </row>
    <row r="119" spans="1:5" ht="15">
      <c r="A119" s="195" t="s">
        <v>142</v>
      </c>
      <c r="B119" s="193" t="s">
        <v>240</v>
      </c>
      <c r="C119" s="194">
        <f>C120+C122</f>
        <v>12612772.87</v>
      </c>
      <c r="D119" s="194">
        <f>D120+D122</f>
        <v>12612772.87</v>
      </c>
      <c r="E119" s="189"/>
    </row>
    <row r="120" spans="1:5" ht="30" hidden="1">
      <c r="A120" s="196" t="s">
        <v>121</v>
      </c>
      <c r="B120" s="193" t="s">
        <v>240</v>
      </c>
      <c r="C120" s="194">
        <f aca="true" t="shared" si="2" ref="C120:D122">C121</f>
        <v>12610022.87</v>
      </c>
      <c r="D120" s="194">
        <f t="shared" si="2"/>
        <v>12610022.87</v>
      </c>
      <c r="E120" s="189"/>
    </row>
    <row r="121" spans="1:5" ht="30" hidden="1">
      <c r="A121" s="196" t="s">
        <v>112</v>
      </c>
      <c r="B121" s="193" t="s">
        <v>240</v>
      </c>
      <c r="C121" s="197">
        <v>12610022.87</v>
      </c>
      <c r="D121" s="197">
        <v>12610022.87</v>
      </c>
      <c r="E121" s="189"/>
    </row>
    <row r="122" spans="1:5" ht="15" hidden="1">
      <c r="A122" s="196" t="s">
        <v>123</v>
      </c>
      <c r="B122" s="193" t="s">
        <v>240</v>
      </c>
      <c r="C122" s="194">
        <f t="shared" si="2"/>
        <v>2750</v>
      </c>
      <c r="D122" s="194">
        <f t="shared" si="2"/>
        <v>2750</v>
      </c>
      <c r="E122" s="189"/>
    </row>
    <row r="123" spans="1:5" ht="15" hidden="1">
      <c r="A123" s="196" t="s">
        <v>114</v>
      </c>
      <c r="B123" s="193" t="s">
        <v>240</v>
      </c>
      <c r="C123" s="197">
        <v>2750</v>
      </c>
      <c r="D123" s="197">
        <v>2750</v>
      </c>
      <c r="E123" s="189"/>
    </row>
    <row r="124" spans="1:5" ht="45">
      <c r="A124" s="192" t="s">
        <v>117</v>
      </c>
      <c r="B124" s="200" t="s">
        <v>191</v>
      </c>
      <c r="C124" s="194">
        <f aca="true" t="shared" si="3" ref="C124:D127">C125</f>
        <v>643460.12</v>
      </c>
      <c r="D124" s="194">
        <f t="shared" si="3"/>
        <v>643460.12</v>
      </c>
      <c r="E124" s="189"/>
    </row>
    <row r="125" spans="1:5" ht="30">
      <c r="A125" s="195" t="s">
        <v>696</v>
      </c>
      <c r="B125" s="200" t="s">
        <v>697</v>
      </c>
      <c r="C125" s="194">
        <f t="shared" si="3"/>
        <v>643460.12</v>
      </c>
      <c r="D125" s="194">
        <f t="shared" si="3"/>
        <v>643460.12</v>
      </c>
      <c r="E125" s="189"/>
    </row>
    <row r="126" spans="1:5" ht="15">
      <c r="A126" s="195" t="s">
        <v>278</v>
      </c>
      <c r="B126" s="200" t="s">
        <v>192</v>
      </c>
      <c r="C126" s="194">
        <f t="shared" si="3"/>
        <v>643460.12</v>
      </c>
      <c r="D126" s="194">
        <f t="shared" si="3"/>
        <v>643460.12</v>
      </c>
      <c r="E126" s="189"/>
    </row>
    <row r="127" spans="1:5" ht="30" hidden="1">
      <c r="A127" s="196" t="s">
        <v>121</v>
      </c>
      <c r="B127" s="200" t="s">
        <v>192</v>
      </c>
      <c r="C127" s="194">
        <f t="shared" si="3"/>
        <v>643460.12</v>
      </c>
      <c r="D127" s="194">
        <f t="shared" si="3"/>
        <v>643460.12</v>
      </c>
      <c r="E127" s="189"/>
    </row>
    <row r="128" spans="1:5" ht="30" hidden="1">
      <c r="A128" s="196" t="s">
        <v>112</v>
      </c>
      <c r="B128" s="200" t="s">
        <v>192</v>
      </c>
      <c r="C128" s="197">
        <v>643460.12</v>
      </c>
      <c r="D128" s="197">
        <v>643460.12</v>
      </c>
      <c r="E128" s="189"/>
    </row>
    <row r="129" spans="1:5" ht="45">
      <c r="A129" s="192" t="s">
        <v>128</v>
      </c>
      <c r="B129" s="193" t="s">
        <v>217</v>
      </c>
      <c r="C129" s="194">
        <f>C130</f>
        <v>11936644.76</v>
      </c>
      <c r="D129" s="194">
        <f>D130</f>
        <v>11490644.76</v>
      </c>
      <c r="E129" s="189"/>
    </row>
    <row r="130" spans="1:5" ht="30">
      <c r="A130" s="195" t="s">
        <v>698</v>
      </c>
      <c r="B130" s="193" t="s">
        <v>699</v>
      </c>
      <c r="C130" s="194">
        <f>C131+C134+C137+C140</f>
        <v>11936644.76</v>
      </c>
      <c r="D130" s="194">
        <f>D131+D134+D137+D140</f>
        <v>11490644.76</v>
      </c>
      <c r="E130" s="189"/>
    </row>
    <row r="131" spans="1:5" ht="15">
      <c r="A131" s="195" t="s">
        <v>279</v>
      </c>
      <c r="B131" s="193" t="s">
        <v>216</v>
      </c>
      <c r="C131" s="194">
        <f>C132</f>
        <v>7509249.07</v>
      </c>
      <c r="D131" s="194">
        <f>D132</f>
        <v>7509249.07</v>
      </c>
      <c r="E131" s="189"/>
    </row>
    <row r="132" spans="1:5" ht="30" hidden="1">
      <c r="A132" s="196" t="s">
        <v>121</v>
      </c>
      <c r="B132" s="193" t="s">
        <v>216</v>
      </c>
      <c r="C132" s="194">
        <f>C133</f>
        <v>7509249.07</v>
      </c>
      <c r="D132" s="194">
        <f>D133</f>
        <v>7509249.07</v>
      </c>
      <c r="E132" s="189"/>
    </row>
    <row r="133" spans="1:5" ht="30" hidden="1">
      <c r="A133" s="196" t="s">
        <v>112</v>
      </c>
      <c r="B133" s="193" t="s">
        <v>216</v>
      </c>
      <c r="C133" s="197">
        <v>7509249.07</v>
      </c>
      <c r="D133" s="197">
        <v>7509249.07</v>
      </c>
      <c r="E133" s="189"/>
    </row>
    <row r="134" spans="1:5" ht="75">
      <c r="A134" s="195" t="s">
        <v>280</v>
      </c>
      <c r="B134" s="193" t="s">
        <v>218</v>
      </c>
      <c r="C134" s="194">
        <f>C135</f>
        <v>2459054.6</v>
      </c>
      <c r="D134" s="194">
        <v>2013054.6</v>
      </c>
      <c r="E134" s="204" t="s">
        <v>745</v>
      </c>
    </row>
    <row r="135" spans="1:5" ht="30" hidden="1">
      <c r="A135" s="196" t="s">
        <v>121</v>
      </c>
      <c r="B135" s="193" t="s">
        <v>218</v>
      </c>
      <c r="C135" s="194">
        <f>C136</f>
        <v>2459054.6</v>
      </c>
      <c r="D135" s="194">
        <f>D136</f>
        <v>2459054.6</v>
      </c>
      <c r="E135" s="189"/>
    </row>
    <row r="136" spans="1:5" ht="30" hidden="1">
      <c r="A136" s="196" t="s">
        <v>112</v>
      </c>
      <c r="B136" s="193" t="s">
        <v>218</v>
      </c>
      <c r="C136" s="197">
        <v>2459054.6</v>
      </c>
      <c r="D136" s="197">
        <v>2459054.6</v>
      </c>
      <c r="E136" s="189"/>
    </row>
    <row r="137" spans="1:5" ht="15">
      <c r="A137" s="195" t="s">
        <v>141</v>
      </c>
      <c r="B137" s="193" t="s">
        <v>219</v>
      </c>
      <c r="C137" s="194">
        <f>C138</f>
        <v>507258.09</v>
      </c>
      <c r="D137" s="194">
        <f>D138</f>
        <v>507258.09</v>
      </c>
      <c r="E137" s="189"/>
    </row>
    <row r="138" spans="1:5" ht="30" hidden="1">
      <c r="A138" s="196" t="s">
        <v>121</v>
      </c>
      <c r="B138" s="193" t="s">
        <v>219</v>
      </c>
      <c r="C138" s="194">
        <f>C139</f>
        <v>507258.09</v>
      </c>
      <c r="D138" s="194">
        <f>D139</f>
        <v>507258.09</v>
      </c>
      <c r="E138" s="189"/>
    </row>
    <row r="139" spans="1:5" ht="30" hidden="1">
      <c r="A139" s="196" t="s">
        <v>112</v>
      </c>
      <c r="B139" s="193" t="s">
        <v>219</v>
      </c>
      <c r="C139" s="197">
        <v>507258.09</v>
      </c>
      <c r="D139" s="197">
        <v>507258.09</v>
      </c>
      <c r="E139" s="189"/>
    </row>
    <row r="140" spans="1:5" ht="45">
      <c r="A140" s="195" t="s">
        <v>281</v>
      </c>
      <c r="B140" s="193" t="s">
        <v>222</v>
      </c>
      <c r="C140" s="194">
        <f>C141</f>
        <v>1461083</v>
      </c>
      <c r="D140" s="194">
        <f>D141</f>
        <v>1461083</v>
      </c>
      <c r="E140" s="189"/>
    </row>
    <row r="141" spans="1:5" ht="30" hidden="1">
      <c r="A141" s="196" t="s">
        <v>121</v>
      </c>
      <c r="B141" s="193" t="s">
        <v>222</v>
      </c>
      <c r="C141" s="194">
        <f>C142</f>
        <v>1461083</v>
      </c>
      <c r="D141" s="194">
        <f>D142</f>
        <v>1461083</v>
      </c>
      <c r="E141" s="189"/>
    </row>
    <row r="142" spans="1:5" ht="30" hidden="1">
      <c r="A142" s="196" t="s">
        <v>112</v>
      </c>
      <c r="B142" s="193" t="s">
        <v>222</v>
      </c>
      <c r="C142" s="197">
        <v>1461083</v>
      </c>
      <c r="D142" s="197">
        <v>1461083</v>
      </c>
      <c r="E142" s="189"/>
    </row>
    <row r="143" spans="1:5" ht="30">
      <c r="A143" s="192" t="s">
        <v>700</v>
      </c>
      <c r="B143" s="200" t="s">
        <v>250</v>
      </c>
      <c r="C143" s="194">
        <f>C144+C148+C161</f>
        <v>8519806</v>
      </c>
      <c r="D143" s="194">
        <f>D144+D148+D161</f>
        <v>8194818.529999999</v>
      </c>
      <c r="E143" s="189"/>
    </row>
    <row r="144" spans="1:5" ht="30">
      <c r="A144" s="196" t="s">
        <v>701</v>
      </c>
      <c r="B144" s="200" t="s">
        <v>194</v>
      </c>
      <c r="C144" s="194">
        <f aca="true" t="shared" si="4" ref="C144:D146">C145</f>
        <v>301813.01</v>
      </c>
      <c r="D144" s="194">
        <f t="shared" si="4"/>
        <v>301813.01</v>
      </c>
      <c r="E144" s="189"/>
    </row>
    <row r="145" spans="1:5" ht="15">
      <c r="A145" s="196" t="s">
        <v>702</v>
      </c>
      <c r="B145" s="200" t="s">
        <v>195</v>
      </c>
      <c r="C145" s="194">
        <f t="shared" si="4"/>
        <v>301813.01</v>
      </c>
      <c r="D145" s="194">
        <f t="shared" si="4"/>
        <v>301813.01</v>
      </c>
      <c r="E145" s="189"/>
    </row>
    <row r="146" spans="1:5" ht="30" hidden="1">
      <c r="A146" s="196" t="s">
        <v>121</v>
      </c>
      <c r="B146" s="200" t="s">
        <v>195</v>
      </c>
      <c r="C146" s="194">
        <f t="shared" si="4"/>
        <v>301813.01</v>
      </c>
      <c r="D146" s="194">
        <f t="shared" si="4"/>
        <v>301813.01</v>
      </c>
      <c r="E146" s="189"/>
    </row>
    <row r="147" spans="1:5" ht="30" hidden="1">
      <c r="A147" s="196" t="s">
        <v>112</v>
      </c>
      <c r="B147" s="200" t="s">
        <v>195</v>
      </c>
      <c r="C147" s="197">
        <v>301813.01</v>
      </c>
      <c r="D147" s="197">
        <v>301813.01</v>
      </c>
      <c r="E147" s="189"/>
    </row>
    <row r="148" spans="1:5" ht="30">
      <c r="A148" s="196" t="s">
        <v>703</v>
      </c>
      <c r="B148" s="200" t="s">
        <v>704</v>
      </c>
      <c r="C148" s="194">
        <f>C149+C152+C155+C158</f>
        <v>7664477.88</v>
      </c>
      <c r="D148" s="194">
        <f>D149+D152+D155+D158</f>
        <v>7339490.409999999</v>
      </c>
      <c r="E148" s="189"/>
    </row>
    <row r="149" spans="1:5" ht="15">
      <c r="A149" s="196" t="s">
        <v>705</v>
      </c>
      <c r="B149" s="200" t="s">
        <v>706</v>
      </c>
      <c r="C149" s="194">
        <f>C150</f>
        <v>290735</v>
      </c>
      <c r="D149" s="194">
        <f>D150</f>
        <v>290735</v>
      </c>
      <c r="E149" s="189"/>
    </row>
    <row r="150" spans="1:5" ht="30" hidden="1">
      <c r="A150" s="196" t="s">
        <v>121</v>
      </c>
      <c r="B150" s="200" t="s">
        <v>706</v>
      </c>
      <c r="C150" s="194">
        <f>C151</f>
        <v>290735</v>
      </c>
      <c r="D150" s="194">
        <f>D151</f>
        <v>290735</v>
      </c>
      <c r="E150" s="189"/>
    </row>
    <row r="151" spans="1:5" ht="30" hidden="1">
      <c r="A151" s="196" t="s">
        <v>112</v>
      </c>
      <c r="B151" s="200" t="s">
        <v>706</v>
      </c>
      <c r="C151" s="197">
        <v>290735</v>
      </c>
      <c r="D151" s="197">
        <v>290735</v>
      </c>
      <c r="E151" s="189"/>
    </row>
    <row r="152" spans="1:5" ht="15">
      <c r="A152" s="196" t="s">
        <v>707</v>
      </c>
      <c r="B152" s="200" t="s">
        <v>708</v>
      </c>
      <c r="C152" s="194">
        <f>C153</f>
        <v>15000</v>
      </c>
      <c r="D152" s="194">
        <f>D153</f>
        <v>15000</v>
      </c>
      <c r="E152" s="189"/>
    </row>
    <row r="153" spans="1:5" ht="15" hidden="1">
      <c r="A153" s="207" t="s">
        <v>125</v>
      </c>
      <c r="B153" s="200" t="s">
        <v>708</v>
      </c>
      <c r="C153" s="194">
        <f>C154</f>
        <v>15000</v>
      </c>
      <c r="D153" s="194">
        <f>D154</f>
        <v>15000</v>
      </c>
      <c r="E153" s="189"/>
    </row>
    <row r="154" spans="1:5" ht="15" hidden="1">
      <c r="A154" s="207" t="s">
        <v>126</v>
      </c>
      <c r="B154" s="200" t="s">
        <v>708</v>
      </c>
      <c r="C154" s="197">
        <v>15000</v>
      </c>
      <c r="D154" s="197">
        <v>15000</v>
      </c>
      <c r="E154" s="189"/>
    </row>
    <row r="155" spans="1:5" ht="15">
      <c r="A155" s="196" t="s">
        <v>282</v>
      </c>
      <c r="B155" s="193" t="s">
        <v>709</v>
      </c>
      <c r="C155" s="194">
        <f>C156</f>
        <v>496287.89</v>
      </c>
      <c r="D155" s="194">
        <f>D156</f>
        <v>496287.89</v>
      </c>
      <c r="E155" s="189"/>
    </row>
    <row r="156" spans="1:5" ht="30" hidden="1">
      <c r="A156" s="196" t="s">
        <v>121</v>
      </c>
      <c r="B156" s="193" t="s">
        <v>709</v>
      </c>
      <c r="C156" s="194">
        <f>C157</f>
        <v>496287.89</v>
      </c>
      <c r="D156" s="194">
        <f>D157</f>
        <v>496287.89</v>
      </c>
      <c r="E156" s="189"/>
    </row>
    <row r="157" spans="1:5" ht="30" hidden="1">
      <c r="A157" s="196" t="s">
        <v>112</v>
      </c>
      <c r="B157" s="193" t="s">
        <v>709</v>
      </c>
      <c r="C157" s="197">
        <v>496287.89</v>
      </c>
      <c r="D157" s="197">
        <v>496287.89</v>
      </c>
      <c r="E157" s="189"/>
    </row>
    <row r="158" spans="1:5" ht="75">
      <c r="A158" s="196" t="s">
        <v>283</v>
      </c>
      <c r="B158" s="200" t="s">
        <v>710</v>
      </c>
      <c r="C158" s="194">
        <f>C159</f>
        <v>6862454.99</v>
      </c>
      <c r="D158" s="194">
        <v>6537467.52</v>
      </c>
      <c r="E158" s="204" t="s">
        <v>747</v>
      </c>
    </row>
    <row r="159" spans="1:5" ht="30" hidden="1">
      <c r="A159" s="196" t="s">
        <v>121</v>
      </c>
      <c r="B159" s="200" t="s">
        <v>710</v>
      </c>
      <c r="C159" s="194">
        <f>C160</f>
        <v>6862454.99</v>
      </c>
      <c r="D159" s="194">
        <f>D160</f>
        <v>6862454.99</v>
      </c>
      <c r="E159" s="189"/>
    </row>
    <row r="160" spans="1:5" ht="30" hidden="1">
      <c r="A160" s="196" t="s">
        <v>112</v>
      </c>
      <c r="B160" s="200" t="s">
        <v>710</v>
      </c>
      <c r="C160" s="197">
        <v>6862454.99</v>
      </c>
      <c r="D160" s="197">
        <v>6862454.99</v>
      </c>
      <c r="E160" s="189"/>
    </row>
    <row r="161" spans="1:5" ht="30">
      <c r="A161" s="196" t="s">
        <v>711</v>
      </c>
      <c r="B161" s="200" t="s">
        <v>712</v>
      </c>
      <c r="C161" s="194">
        <f aca="true" t="shared" si="5" ref="C161:D163">C162</f>
        <v>553515.11</v>
      </c>
      <c r="D161" s="194">
        <f t="shared" si="5"/>
        <v>553515.11</v>
      </c>
      <c r="E161" s="189"/>
    </row>
    <row r="162" spans="1:5" ht="15">
      <c r="A162" s="196" t="s">
        <v>713</v>
      </c>
      <c r="B162" s="200" t="s">
        <v>714</v>
      </c>
      <c r="C162" s="194">
        <f t="shared" si="5"/>
        <v>553515.11</v>
      </c>
      <c r="D162" s="194">
        <f t="shared" si="5"/>
        <v>553515.11</v>
      </c>
      <c r="E162" s="189"/>
    </row>
    <row r="163" spans="1:5" ht="30" hidden="1">
      <c r="A163" s="196" t="s">
        <v>121</v>
      </c>
      <c r="B163" s="200" t="s">
        <v>714</v>
      </c>
      <c r="C163" s="194">
        <f t="shared" si="5"/>
        <v>553515.11</v>
      </c>
      <c r="D163" s="194">
        <f t="shared" si="5"/>
        <v>553515.11</v>
      </c>
      <c r="E163" s="189"/>
    </row>
    <row r="164" spans="1:5" ht="30" hidden="1">
      <c r="A164" s="196" t="s">
        <v>112</v>
      </c>
      <c r="B164" s="200" t="s">
        <v>714</v>
      </c>
      <c r="C164" s="197">
        <v>553515.11</v>
      </c>
      <c r="D164" s="197">
        <v>553515.11</v>
      </c>
      <c r="E164" s="189"/>
    </row>
    <row r="165" spans="1:5" ht="75">
      <c r="A165" s="192" t="s">
        <v>284</v>
      </c>
      <c r="B165" s="193" t="s">
        <v>285</v>
      </c>
      <c r="C165" s="194">
        <f>C166</f>
        <v>4039406.4299999997</v>
      </c>
      <c r="D165" s="194">
        <f>D166</f>
        <v>3935406.4299999997</v>
      </c>
      <c r="E165" s="189"/>
    </row>
    <row r="166" spans="1:5" ht="30">
      <c r="A166" s="196" t="s">
        <v>715</v>
      </c>
      <c r="B166" s="193" t="s">
        <v>716</v>
      </c>
      <c r="C166" s="194">
        <f>C167+C172+C175</f>
        <v>4039406.4299999997</v>
      </c>
      <c r="D166" s="194">
        <f>D167+D172+D175</f>
        <v>3935406.4299999997</v>
      </c>
      <c r="E166" s="189"/>
    </row>
    <row r="167" spans="1:5" ht="15">
      <c r="A167" s="196" t="s">
        <v>717</v>
      </c>
      <c r="B167" s="193" t="s">
        <v>718</v>
      </c>
      <c r="C167" s="194">
        <f>C168+C170</f>
        <v>2414970.63</v>
      </c>
      <c r="D167" s="194">
        <f>D168+D170</f>
        <v>2414970.63</v>
      </c>
      <c r="E167" s="189"/>
    </row>
    <row r="168" spans="1:5" ht="30" hidden="1">
      <c r="A168" s="196" t="s">
        <v>121</v>
      </c>
      <c r="B168" s="193" t="s">
        <v>718</v>
      </c>
      <c r="C168" s="194">
        <f>C169</f>
        <v>69000</v>
      </c>
      <c r="D168" s="194">
        <f>D169</f>
        <v>69000</v>
      </c>
      <c r="E168" s="189"/>
    </row>
    <row r="169" spans="1:5" ht="30" hidden="1">
      <c r="A169" s="196" t="s">
        <v>112</v>
      </c>
      <c r="B169" s="193" t="s">
        <v>718</v>
      </c>
      <c r="C169" s="197">
        <v>69000</v>
      </c>
      <c r="D169" s="197">
        <v>69000</v>
      </c>
      <c r="E169" s="189"/>
    </row>
    <row r="170" spans="1:5" ht="15" hidden="1">
      <c r="A170" s="196" t="s">
        <v>123</v>
      </c>
      <c r="B170" s="193" t="s">
        <v>718</v>
      </c>
      <c r="C170" s="194">
        <f>C171</f>
        <v>2345970.63</v>
      </c>
      <c r="D170" s="194">
        <f>D171</f>
        <v>2345970.63</v>
      </c>
      <c r="E170" s="189"/>
    </row>
    <row r="171" spans="1:5" ht="45" hidden="1">
      <c r="A171" s="196" t="s">
        <v>719</v>
      </c>
      <c r="B171" s="193" t="s">
        <v>718</v>
      </c>
      <c r="C171" s="197">
        <v>2345970.63</v>
      </c>
      <c r="D171" s="197">
        <v>2345970.63</v>
      </c>
      <c r="E171" s="189"/>
    </row>
    <row r="172" spans="1:5" ht="30">
      <c r="A172" s="196" t="s">
        <v>286</v>
      </c>
      <c r="B172" s="193" t="s">
        <v>287</v>
      </c>
      <c r="C172" s="194">
        <f>C173</f>
        <v>104000</v>
      </c>
      <c r="D172" s="194">
        <v>0</v>
      </c>
      <c r="E172" s="204" t="s">
        <v>746</v>
      </c>
    </row>
    <row r="173" spans="1:5" ht="30" hidden="1">
      <c r="A173" s="196" t="s">
        <v>121</v>
      </c>
      <c r="B173" s="193" t="s">
        <v>287</v>
      </c>
      <c r="C173" s="194">
        <f>C174</f>
        <v>104000</v>
      </c>
      <c r="D173" s="194">
        <f>D174</f>
        <v>104000</v>
      </c>
      <c r="E173" s="189"/>
    </row>
    <row r="174" spans="1:5" ht="30" hidden="1">
      <c r="A174" s="196" t="s">
        <v>112</v>
      </c>
      <c r="B174" s="193" t="s">
        <v>287</v>
      </c>
      <c r="C174" s="197">
        <v>104000</v>
      </c>
      <c r="D174" s="197">
        <v>104000</v>
      </c>
      <c r="E174" s="189"/>
    </row>
    <row r="175" spans="1:5" ht="30">
      <c r="A175" s="196" t="s">
        <v>265</v>
      </c>
      <c r="B175" s="193" t="s">
        <v>720</v>
      </c>
      <c r="C175" s="194">
        <f>C176+C178</f>
        <v>1520435.8</v>
      </c>
      <c r="D175" s="194">
        <f>D176+D178</f>
        <v>1520435.8</v>
      </c>
      <c r="E175" s="189"/>
    </row>
    <row r="176" spans="1:5" ht="30" hidden="1">
      <c r="A176" s="204" t="s">
        <v>121</v>
      </c>
      <c r="B176" s="193" t="s">
        <v>720</v>
      </c>
      <c r="C176" s="208">
        <f aca="true" t="shared" si="6" ref="C176:D178">C177</f>
        <v>1083235.98</v>
      </c>
      <c r="D176" s="208">
        <f t="shared" si="6"/>
        <v>1083235.98</v>
      </c>
      <c r="E176" s="189"/>
    </row>
    <row r="177" spans="1:5" ht="30" hidden="1">
      <c r="A177" s="204" t="s">
        <v>112</v>
      </c>
      <c r="B177" s="193" t="s">
        <v>720</v>
      </c>
      <c r="C177" s="197">
        <v>1083235.98</v>
      </c>
      <c r="D177" s="197">
        <v>1083235.98</v>
      </c>
      <c r="E177" s="189"/>
    </row>
    <row r="178" spans="1:5" ht="15" hidden="1">
      <c r="A178" s="196" t="s">
        <v>123</v>
      </c>
      <c r="B178" s="193" t="s">
        <v>720</v>
      </c>
      <c r="C178" s="208">
        <f t="shared" si="6"/>
        <v>437199.82</v>
      </c>
      <c r="D178" s="208">
        <f t="shared" si="6"/>
        <v>437199.82</v>
      </c>
      <c r="E178" s="189"/>
    </row>
    <row r="179" spans="1:5" ht="45" hidden="1">
      <c r="A179" s="196" t="s">
        <v>719</v>
      </c>
      <c r="B179" s="193" t="s">
        <v>720</v>
      </c>
      <c r="C179" s="209">
        <v>437199.82</v>
      </c>
      <c r="D179" s="209">
        <v>437199.82</v>
      </c>
      <c r="E179" s="189"/>
    </row>
    <row r="180" spans="1:5" ht="45">
      <c r="A180" s="192" t="s">
        <v>119</v>
      </c>
      <c r="B180" s="200" t="s">
        <v>197</v>
      </c>
      <c r="C180" s="194">
        <f>C181</f>
        <v>36674948.29</v>
      </c>
      <c r="D180" s="194">
        <f>D181</f>
        <v>36674948.29</v>
      </c>
      <c r="E180" s="189"/>
    </row>
    <row r="181" spans="1:5" ht="45">
      <c r="A181" s="204" t="s">
        <v>721</v>
      </c>
      <c r="B181" s="200" t="s">
        <v>722</v>
      </c>
      <c r="C181" s="194">
        <f>C182+C195+C190+C198+C187</f>
        <v>36674948.29</v>
      </c>
      <c r="D181" s="194">
        <f>D182+D195+D190+D198+D187</f>
        <v>36674948.29</v>
      </c>
      <c r="E181" s="189"/>
    </row>
    <row r="182" spans="1:5" ht="30">
      <c r="A182" s="204" t="s">
        <v>723</v>
      </c>
      <c r="B182" s="200" t="s">
        <v>724</v>
      </c>
      <c r="C182" s="194">
        <f>C183+C185</f>
        <v>23371546.42</v>
      </c>
      <c r="D182" s="194">
        <f>D183+D185</f>
        <v>23371546.42</v>
      </c>
      <c r="E182" s="189"/>
    </row>
    <row r="183" spans="1:5" ht="30" hidden="1">
      <c r="A183" s="196" t="s">
        <v>121</v>
      </c>
      <c r="B183" s="200" t="s">
        <v>724</v>
      </c>
      <c r="C183" s="194">
        <f aca="true" t="shared" si="7" ref="C183:D185">C184</f>
        <v>371546.42</v>
      </c>
      <c r="D183" s="194">
        <f t="shared" si="7"/>
        <v>371546.42</v>
      </c>
      <c r="E183" s="189"/>
    </row>
    <row r="184" spans="1:5" ht="30" hidden="1">
      <c r="A184" s="196" t="s">
        <v>112</v>
      </c>
      <c r="B184" s="200" t="s">
        <v>724</v>
      </c>
      <c r="C184" s="197">
        <v>371546.42</v>
      </c>
      <c r="D184" s="197">
        <v>371546.42</v>
      </c>
      <c r="E184" s="189"/>
    </row>
    <row r="185" spans="1:5" ht="15" hidden="1">
      <c r="A185" s="196" t="s">
        <v>123</v>
      </c>
      <c r="B185" s="200" t="s">
        <v>724</v>
      </c>
      <c r="C185" s="194">
        <f t="shared" si="7"/>
        <v>23000000</v>
      </c>
      <c r="D185" s="194">
        <f t="shared" si="7"/>
        <v>23000000</v>
      </c>
      <c r="E185" s="189"/>
    </row>
    <row r="186" spans="1:5" ht="15" hidden="1">
      <c r="A186" s="196" t="s">
        <v>124</v>
      </c>
      <c r="B186" s="200" t="s">
        <v>724</v>
      </c>
      <c r="C186" s="197">
        <v>23000000</v>
      </c>
      <c r="D186" s="197">
        <v>23000000</v>
      </c>
      <c r="E186" s="189"/>
    </row>
    <row r="187" spans="1:5" ht="15">
      <c r="A187" s="196" t="s">
        <v>725</v>
      </c>
      <c r="B187" s="200" t="s">
        <v>726</v>
      </c>
      <c r="C187" s="194">
        <f>C188</f>
        <v>150613.31</v>
      </c>
      <c r="D187" s="194">
        <f>D188</f>
        <v>150613.31</v>
      </c>
      <c r="E187" s="189"/>
    </row>
    <row r="188" spans="1:5" ht="30" hidden="1">
      <c r="A188" s="196" t="s">
        <v>121</v>
      </c>
      <c r="B188" s="200" t="s">
        <v>726</v>
      </c>
      <c r="C188" s="194">
        <f>C189</f>
        <v>150613.31</v>
      </c>
      <c r="D188" s="194">
        <f>D189</f>
        <v>150613.31</v>
      </c>
      <c r="E188" s="189"/>
    </row>
    <row r="189" spans="1:5" ht="30" hidden="1">
      <c r="A189" s="196" t="s">
        <v>112</v>
      </c>
      <c r="B189" s="200" t="s">
        <v>726</v>
      </c>
      <c r="C189" s="197">
        <v>150613.31</v>
      </c>
      <c r="D189" s="197">
        <v>150613.31</v>
      </c>
      <c r="E189" s="189"/>
    </row>
    <row r="190" spans="1:5" ht="30">
      <c r="A190" s="204" t="s">
        <v>288</v>
      </c>
      <c r="B190" s="200" t="s">
        <v>198</v>
      </c>
      <c r="C190" s="194">
        <f>C191+C193</f>
        <v>12820238.51</v>
      </c>
      <c r="D190" s="194">
        <f>D191+D193</f>
        <v>12820238.51</v>
      </c>
      <c r="E190" s="189"/>
    </row>
    <row r="191" spans="1:5" ht="30" hidden="1">
      <c r="A191" s="196" t="s">
        <v>121</v>
      </c>
      <c r="B191" s="200" t="s">
        <v>198</v>
      </c>
      <c r="C191" s="194">
        <f>C192</f>
        <v>2585238.51</v>
      </c>
      <c r="D191" s="194">
        <f>D192</f>
        <v>2585238.51</v>
      </c>
      <c r="E191" s="189"/>
    </row>
    <row r="192" spans="1:5" ht="30" hidden="1">
      <c r="A192" s="196" t="s">
        <v>112</v>
      </c>
      <c r="B192" s="200" t="s">
        <v>198</v>
      </c>
      <c r="C192" s="197">
        <v>2585238.51</v>
      </c>
      <c r="D192" s="197">
        <v>2585238.51</v>
      </c>
      <c r="E192" s="189"/>
    </row>
    <row r="193" spans="1:5" ht="15" hidden="1">
      <c r="A193" s="196" t="s">
        <v>123</v>
      </c>
      <c r="B193" s="200" t="s">
        <v>198</v>
      </c>
      <c r="C193" s="194">
        <f>C194</f>
        <v>10235000</v>
      </c>
      <c r="D193" s="194">
        <f>D194</f>
        <v>10235000</v>
      </c>
      <c r="E193" s="189"/>
    </row>
    <row r="194" spans="1:5" ht="45" hidden="1">
      <c r="A194" s="196" t="s">
        <v>719</v>
      </c>
      <c r="B194" s="200" t="s">
        <v>198</v>
      </c>
      <c r="C194" s="197">
        <v>10235000</v>
      </c>
      <c r="D194" s="197">
        <v>10235000</v>
      </c>
      <c r="E194" s="189"/>
    </row>
    <row r="195" spans="1:5" ht="30">
      <c r="A195" s="195" t="s">
        <v>129</v>
      </c>
      <c r="B195" s="193" t="s">
        <v>224</v>
      </c>
      <c r="C195" s="194">
        <f>C196</f>
        <v>204900</v>
      </c>
      <c r="D195" s="194">
        <f>D196</f>
        <v>204900</v>
      </c>
      <c r="E195" s="189"/>
    </row>
    <row r="196" spans="1:5" ht="30" hidden="1">
      <c r="A196" s="196" t="s">
        <v>121</v>
      </c>
      <c r="B196" s="193" t="s">
        <v>224</v>
      </c>
      <c r="C196" s="194">
        <f>C197</f>
        <v>204900</v>
      </c>
      <c r="D196" s="194">
        <f>D197</f>
        <v>204900</v>
      </c>
      <c r="E196" s="189"/>
    </row>
    <row r="197" spans="1:5" ht="30" hidden="1">
      <c r="A197" s="196" t="s">
        <v>112</v>
      </c>
      <c r="B197" s="193" t="s">
        <v>224</v>
      </c>
      <c r="C197" s="197">
        <v>204900</v>
      </c>
      <c r="D197" s="197">
        <v>204900</v>
      </c>
      <c r="E197" s="189"/>
    </row>
    <row r="198" spans="1:5" ht="90">
      <c r="A198" s="204" t="s">
        <v>289</v>
      </c>
      <c r="B198" s="193" t="s">
        <v>225</v>
      </c>
      <c r="C198" s="194">
        <f>C199</f>
        <v>127650.05</v>
      </c>
      <c r="D198" s="194">
        <f>D199</f>
        <v>127650.05</v>
      </c>
      <c r="E198" s="189"/>
    </row>
    <row r="199" spans="1:5" ht="30" hidden="1">
      <c r="A199" s="196" t="s">
        <v>121</v>
      </c>
      <c r="B199" s="193" t="s">
        <v>225</v>
      </c>
      <c r="C199" s="194">
        <f>C200</f>
        <v>127650.05</v>
      </c>
      <c r="D199" s="194">
        <f>D200</f>
        <v>127650.05</v>
      </c>
      <c r="E199" s="189"/>
    </row>
    <row r="200" spans="1:5" ht="30" hidden="1">
      <c r="A200" s="196" t="s">
        <v>112</v>
      </c>
      <c r="B200" s="193" t="s">
        <v>225</v>
      </c>
      <c r="C200" s="197">
        <v>127650.05</v>
      </c>
      <c r="D200" s="197">
        <v>127650.05</v>
      </c>
      <c r="E200" s="189"/>
    </row>
    <row r="201" spans="1:5" ht="30">
      <c r="A201" s="192" t="s">
        <v>132</v>
      </c>
      <c r="B201" s="193" t="s">
        <v>241</v>
      </c>
      <c r="C201" s="194">
        <f>C202</f>
        <v>268169.07999999996</v>
      </c>
      <c r="D201" s="194">
        <f>D202</f>
        <v>268169.07999999996</v>
      </c>
      <c r="E201" s="189"/>
    </row>
    <row r="202" spans="1:5" ht="30">
      <c r="A202" s="204" t="s">
        <v>727</v>
      </c>
      <c r="B202" s="193" t="s">
        <v>728</v>
      </c>
      <c r="C202" s="194">
        <f>C203+C206+C209</f>
        <v>268169.07999999996</v>
      </c>
      <c r="D202" s="194">
        <f>D203+D206+D209</f>
        <v>268169.07999999996</v>
      </c>
      <c r="E202" s="189"/>
    </row>
    <row r="203" spans="1:5" ht="15">
      <c r="A203" s="196" t="s">
        <v>729</v>
      </c>
      <c r="B203" s="193" t="s">
        <v>730</v>
      </c>
      <c r="C203" s="194">
        <f>C204</f>
        <v>74900</v>
      </c>
      <c r="D203" s="194">
        <f>D204</f>
        <v>74900</v>
      </c>
      <c r="E203" s="189"/>
    </row>
    <row r="204" spans="1:5" ht="15" hidden="1">
      <c r="A204" s="196" t="s">
        <v>123</v>
      </c>
      <c r="B204" s="193" t="s">
        <v>730</v>
      </c>
      <c r="C204" s="194">
        <f>C205</f>
        <v>74900</v>
      </c>
      <c r="D204" s="194">
        <f>D205</f>
        <v>74900</v>
      </c>
      <c r="E204" s="189"/>
    </row>
    <row r="205" spans="1:5" ht="15" hidden="1">
      <c r="A205" s="196" t="s">
        <v>124</v>
      </c>
      <c r="B205" s="193" t="s">
        <v>730</v>
      </c>
      <c r="C205" s="197">
        <v>74900</v>
      </c>
      <c r="D205" s="197">
        <v>74900</v>
      </c>
      <c r="E205" s="189"/>
    </row>
    <row r="206" spans="1:5" ht="15">
      <c r="A206" s="204" t="s">
        <v>133</v>
      </c>
      <c r="B206" s="193" t="s">
        <v>242</v>
      </c>
      <c r="C206" s="194">
        <f>C207</f>
        <v>77332.4</v>
      </c>
      <c r="D206" s="194">
        <f>D207</f>
        <v>77332.4</v>
      </c>
      <c r="E206" s="189"/>
    </row>
    <row r="207" spans="1:5" ht="30" hidden="1">
      <c r="A207" s="196" t="s">
        <v>121</v>
      </c>
      <c r="B207" s="193" t="s">
        <v>242</v>
      </c>
      <c r="C207" s="194">
        <f>C208</f>
        <v>77332.4</v>
      </c>
      <c r="D207" s="194">
        <f>D208</f>
        <v>77332.4</v>
      </c>
      <c r="E207" s="189"/>
    </row>
    <row r="208" spans="1:5" ht="30" hidden="1">
      <c r="A208" s="196" t="s">
        <v>112</v>
      </c>
      <c r="B208" s="193" t="s">
        <v>242</v>
      </c>
      <c r="C208" s="197">
        <v>77332.4</v>
      </c>
      <c r="D208" s="197">
        <v>77332.4</v>
      </c>
      <c r="E208" s="189"/>
    </row>
    <row r="209" spans="1:5" ht="15">
      <c r="A209" s="204" t="s">
        <v>290</v>
      </c>
      <c r="B209" s="193" t="s">
        <v>243</v>
      </c>
      <c r="C209" s="194">
        <f>C210+C212+C214</f>
        <v>115936.68</v>
      </c>
      <c r="D209" s="194">
        <f>D210+D212+D214</f>
        <v>115936.68</v>
      </c>
      <c r="E209" s="189"/>
    </row>
    <row r="210" spans="1:5" ht="60" hidden="1">
      <c r="A210" s="204" t="s">
        <v>136</v>
      </c>
      <c r="B210" s="193" t="s">
        <v>243</v>
      </c>
      <c r="C210" s="210">
        <f>C211</f>
        <v>34793.52</v>
      </c>
      <c r="D210" s="210">
        <f>D211</f>
        <v>34793.52</v>
      </c>
      <c r="E210" s="189"/>
    </row>
    <row r="211" spans="1:5" ht="15.75" hidden="1">
      <c r="A211" s="204" t="s">
        <v>137</v>
      </c>
      <c r="B211" s="193" t="s">
        <v>243</v>
      </c>
      <c r="C211" s="211">
        <v>34793.52</v>
      </c>
      <c r="D211" s="211">
        <v>34793.52</v>
      </c>
      <c r="E211" s="189"/>
    </row>
    <row r="212" spans="1:5" ht="15.75" hidden="1">
      <c r="A212" s="196" t="s">
        <v>123</v>
      </c>
      <c r="B212" s="193" t="s">
        <v>243</v>
      </c>
      <c r="C212" s="210">
        <f aca="true" t="shared" si="8" ref="C212:D214">C213</f>
        <v>34775.64</v>
      </c>
      <c r="D212" s="210">
        <f t="shared" si="8"/>
        <v>34775.64</v>
      </c>
      <c r="E212" s="189"/>
    </row>
    <row r="213" spans="1:5" ht="15.75" hidden="1">
      <c r="A213" s="196" t="s">
        <v>124</v>
      </c>
      <c r="B213" s="193" t="s">
        <v>243</v>
      </c>
      <c r="C213" s="211">
        <v>34775.64</v>
      </c>
      <c r="D213" s="211">
        <v>34775.64</v>
      </c>
      <c r="E213" s="189"/>
    </row>
    <row r="214" spans="1:5" ht="15.75" hidden="1">
      <c r="A214" s="205" t="s">
        <v>123</v>
      </c>
      <c r="B214" s="193" t="s">
        <v>243</v>
      </c>
      <c r="C214" s="210">
        <f t="shared" si="8"/>
        <v>46367.52</v>
      </c>
      <c r="D214" s="210">
        <f t="shared" si="8"/>
        <v>46367.52</v>
      </c>
      <c r="E214" s="189"/>
    </row>
    <row r="215" spans="1:5" ht="45" hidden="1">
      <c r="A215" s="204" t="s">
        <v>719</v>
      </c>
      <c r="B215" s="193" t="s">
        <v>243</v>
      </c>
      <c r="C215" s="211">
        <v>46367.52</v>
      </c>
      <c r="D215" s="211">
        <v>46367.52</v>
      </c>
      <c r="E215" s="189"/>
    </row>
    <row r="216" spans="1:5" ht="45">
      <c r="A216" s="192" t="s">
        <v>176</v>
      </c>
      <c r="B216" s="200" t="s">
        <v>291</v>
      </c>
      <c r="C216" s="194">
        <f>C217</f>
        <v>8880079.67</v>
      </c>
      <c r="D216" s="194">
        <f>D217</f>
        <v>8880079.67</v>
      </c>
      <c r="E216" s="189"/>
    </row>
    <row r="217" spans="1:5" ht="30">
      <c r="A217" s="196" t="s">
        <v>731</v>
      </c>
      <c r="B217" s="200" t="s">
        <v>732</v>
      </c>
      <c r="C217" s="194">
        <f>C218+C225</f>
        <v>8880079.67</v>
      </c>
      <c r="D217" s="194">
        <f>D218+D225</f>
        <v>8880079.67</v>
      </c>
      <c r="E217" s="189"/>
    </row>
    <row r="218" spans="1:5" ht="15">
      <c r="A218" s="196" t="s">
        <v>42</v>
      </c>
      <c r="B218" s="200" t="s">
        <v>184</v>
      </c>
      <c r="C218" s="194">
        <f>C219+C221+C223</f>
        <v>8157211.95</v>
      </c>
      <c r="D218" s="194">
        <f>D219+D221+D223</f>
        <v>8157211.95</v>
      </c>
      <c r="E218" s="189"/>
    </row>
    <row r="219" spans="1:5" ht="60" hidden="1">
      <c r="A219" s="202" t="s">
        <v>122</v>
      </c>
      <c r="B219" s="200" t="s">
        <v>184</v>
      </c>
      <c r="C219" s="194">
        <f>C220</f>
        <v>6547434.63</v>
      </c>
      <c r="D219" s="194">
        <f>D220</f>
        <v>6547434.63</v>
      </c>
      <c r="E219" s="189"/>
    </row>
    <row r="220" spans="1:5" ht="30" hidden="1">
      <c r="A220" s="205" t="s">
        <v>113</v>
      </c>
      <c r="B220" s="200" t="s">
        <v>184</v>
      </c>
      <c r="C220" s="197">
        <v>6547434.63</v>
      </c>
      <c r="D220" s="197">
        <v>6547434.63</v>
      </c>
      <c r="E220" s="189"/>
    </row>
    <row r="221" spans="1:5" ht="30" hidden="1">
      <c r="A221" s="196" t="s">
        <v>121</v>
      </c>
      <c r="B221" s="200" t="s">
        <v>184</v>
      </c>
      <c r="C221" s="194">
        <f>C222</f>
        <v>1598830.61</v>
      </c>
      <c r="D221" s="194">
        <f>D222</f>
        <v>1598830.61</v>
      </c>
      <c r="E221" s="189"/>
    </row>
    <row r="222" spans="1:5" ht="30" hidden="1">
      <c r="A222" s="196" t="s">
        <v>112</v>
      </c>
      <c r="B222" s="200" t="s">
        <v>184</v>
      </c>
      <c r="C222" s="197">
        <v>1598830.61</v>
      </c>
      <c r="D222" s="197">
        <v>1598830.61</v>
      </c>
      <c r="E222" s="189"/>
    </row>
    <row r="223" spans="1:5" ht="15" hidden="1">
      <c r="A223" s="205" t="s">
        <v>123</v>
      </c>
      <c r="B223" s="200" t="s">
        <v>184</v>
      </c>
      <c r="C223" s="194">
        <f>C224</f>
        <v>10946.71</v>
      </c>
      <c r="D223" s="194">
        <f>D224</f>
        <v>10946.71</v>
      </c>
      <c r="E223" s="189"/>
    </row>
    <row r="224" spans="1:5" ht="15" hidden="1">
      <c r="A224" s="205" t="s">
        <v>114</v>
      </c>
      <c r="B224" s="200" t="s">
        <v>184</v>
      </c>
      <c r="C224" s="197">
        <v>10946.71</v>
      </c>
      <c r="D224" s="197">
        <v>10946.71</v>
      </c>
      <c r="E224" s="189"/>
    </row>
    <row r="225" spans="1:5" ht="15">
      <c r="A225" s="212" t="s">
        <v>733</v>
      </c>
      <c r="B225" s="213" t="s">
        <v>734</v>
      </c>
      <c r="C225" s="194">
        <f>C226+C228+C230</f>
        <v>722867.72</v>
      </c>
      <c r="D225" s="194">
        <f>D226+D228+D230</f>
        <v>722867.72</v>
      </c>
      <c r="E225" s="189"/>
    </row>
    <row r="226" spans="1:5" ht="30" hidden="1">
      <c r="A226" s="196" t="s">
        <v>121</v>
      </c>
      <c r="B226" s="213" t="s">
        <v>734</v>
      </c>
      <c r="C226" s="194">
        <f>C227</f>
        <v>601799.72</v>
      </c>
      <c r="D226" s="194">
        <f>D227</f>
        <v>601799.72</v>
      </c>
      <c r="E226" s="189"/>
    </row>
    <row r="227" spans="1:5" ht="30" hidden="1">
      <c r="A227" s="196" t="s">
        <v>112</v>
      </c>
      <c r="B227" s="213" t="s">
        <v>734</v>
      </c>
      <c r="C227" s="197">
        <v>601799.72</v>
      </c>
      <c r="D227" s="197">
        <v>601799.72</v>
      </c>
      <c r="E227" s="189"/>
    </row>
    <row r="228" spans="1:5" ht="15" hidden="1">
      <c r="A228" s="198" t="s">
        <v>125</v>
      </c>
      <c r="B228" s="213" t="s">
        <v>734</v>
      </c>
      <c r="C228" s="194">
        <f>C229</f>
        <v>3448</v>
      </c>
      <c r="D228" s="194">
        <f>D229</f>
        <v>3448</v>
      </c>
      <c r="E228" s="189"/>
    </row>
    <row r="229" spans="1:5" ht="15" hidden="1">
      <c r="A229" s="198" t="s">
        <v>126</v>
      </c>
      <c r="B229" s="213" t="s">
        <v>734</v>
      </c>
      <c r="C229" s="197">
        <v>3448</v>
      </c>
      <c r="D229" s="197">
        <v>3448</v>
      </c>
      <c r="E229" s="189"/>
    </row>
    <row r="230" spans="1:5" ht="15" hidden="1">
      <c r="A230" s="204" t="s">
        <v>123</v>
      </c>
      <c r="B230" s="213" t="s">
        <v>734</v>
      </c>
      <c r="C230" s="194">
        <f>C232+C231</f>
        <v>117620</v>
      </c>
      <c r="D230" s="194">
        <f>D232+D231</f>
        <v>117620</v>
      </c>
      <c r="E230" s="189"/>
    </row>
    <row r="231" spans="1:5" ht="30" hidden="1">
      <c r="A231" s="204" t="s">
        <v>735</v>
      </c>
      <c r="B231" s="213" t="s">
        <v>734</v>
      </c>
      <c r="C231" s="197">
        <v>112500</v>
      </c>
      <c r="D231" s="197">
        <v>112500</v>
      </c>
      <c r="E231" s="189"/>
    </row>
    <row r="232" spans="1:5" ht="15" hidden="1">
      <c r="A232" s="198" t="s">
        <v>114</v>
      </c>
      <c r="B232" s="213" t="s">
        <v>734</v>
      </c>
      <c r="C232" s="197">
        <v>5120</v>
      </c>
      <c r="D232" s="197">
        <v>5120</v>
      </c>
      <c r="E232" s="189"/>
    </row>
    <row r="233" spans="1:5" ht="15">
      <c r="A233" s="192" t="s">
        <v>736</v>
      </c>
      <c r="B233" s="200" t="s">
        <v>737</v>
      </c>
      <c r="C233" s="194">
        <f aca="true" t="shared" si="9" ref="C233:D235">C234</f>
        <v>1017933.21</v>
      </c>
      <c r="D233" s="194">
        <f t="shared" si="9"/>
        <v>1017933.21</v>
      </c>
      <c r="E233" s="189"/>
    </row>
    <row r="234" spans="1:5" ht="30">
      <c r="A234" s="196" t="s">
        <v>43</v>
      </c>
      <c r="B234" s="200" t="s">
        <v>185</v>
      </c>
      <c r="C234" s="194">
        <f t="shared" si="9"/>
        <v>1017933.21</v>
      </c>
      <c r="D234" s="194">
        <f t="shared" si="9"/>
        <v>1017933.21</v>
      </c>
      <c r="E234" s="189"/>
    </row>
    <row r="235" spans="1:5" ht="60" hidden="1">
      <c r="A235" s="202" t="s">
        <v>122</v>
      </c>
      <c r="B235" s="200" t="s">
        <v>185</v>
      </c>
      <c r="C235" s="194">
        <f t="shared" si="9"/>
        <v>1017933.21</v>
      </c>
      <c r="D235" s="194">
        <f t="shared" si="9"/>
        <v>1017933.21</v>
      </c>
      <c r="E235" s="189"/>
    </row>
    <row r="236" spans="1:5" ht="30" hidden="1">
      <c r="A236" s="205" t="s">
        <v>738</v>
      </c>
      <c r="B236" s="200" t="s">
        <v>185</v>
      </c>
      <c r="C236" s="197">
        <v>1017933.21</v>
      </c>
      <c r="D236" s="197">
        <v>1017933.21</v>
      </c>
      <c r="E236" s="189"/>
    </row>
    <row r="237" spans="1:5" ht="45">
      <c r="A237" s="192" t="s">
        <v>739</v>
      </c>
      <c r="B237" s="200" t="s">
        <v>183</v>
      </c>
      <c r="C237" s="194">
        <f aca="true" t="shared" si="10" ref="C237:D239">C238</f>
        <v>1931004</v>
      </c>
      <c r="D237" s="194">
        <f t="shared" si="10"/>
        <v>1931004</v>
      </c>
      <c r="E237" s="189"/>
    </row>
    <row r="238" spans="1:5" ht="30">
      <c r="A238" s="196" t="s">
        <v>39</v>
      </c>
      <c r="B238" s="200" t="s">
        <v>183</v>
      </c>
      <c r="C238" s="194">
        <f t="shared" si="10"/>
        <v>1931004</v>
      </c>
      <c r="D238" s="194">
        <f t="shared" si="10"/>
        <v>1931004</v>
      </c>
      <c r="E238" s="189"/>
    </row>
    <row r="239" spans="1:5" ht="60" hidden="1">
      <c r="A239" s="204" t="s">
        <v>122</v>
      </c>
      <c r="B239" s="200" t="s">
        <v>183</v>
      </c>
      <c r="C239" s="194">
        <f t="shared" si="10"/>
        <v>1931004</v>
      </c>
      <c r="D239" s="194">
        <f t="shared" si="10"/>
        <v>1931004</v>
      </c>
      <c r="E239" s="189"/>
    </row>
    <row r="240" spans="1:5" ht="30" hidden="1">
      <c r="A240" s="204" t="s">
        <v>682</v>
      </c>
      <c r="B240" s="200" t="s">
        <v>183</v>
      </c>
      <c r="C240" s="197">
        <v>1931004</v>
      </c>
      <c r="D240" s="197">
        <v>1931004</v>
      </c>
      <c r="E240" s="189"/>
    </row>
    <row r="241" spans="1:5" ht="30">
      <c r="A241" s="192" t="s">
        <v>740</v>
      </c>
      <c r="B241" s="200" t="s">
        <v>741</v>
      </c>
      <c r="C241" s="194">
        <f aca="true" t="shared" si="11" ref="C241:D244">C242</f>
        <v>301177</v>
      </c>
      <c r="D241" s="194">
        <f t="shared" si="11"/>
        <v>269591.18</v>
      </c>
      <c r="E241" s="189"/>
    </row>
    <row r="242" spans="1:5" ht="15">
      <c r="A242" s="204" t="s">
        <v>742</v>
      </c>
      <c r="B242" s="213" t="s">
        <v>743</v>
      </c>
      <c r="C242" s="194">
        <f t="shared" si="11"/>
        <v>301177</v>
      </c>
      <c r="D242" s="194">
        <v>269591.18</v>
      </c>
      <c r="E242" s="189"/>
    </row>
    <row r="243" spans="1:4" ht="30" hidden="1">
      <c r="A243" s="187" t="s">
        <v>50</v>
      </c>
      <c r="B243" s="188" t="s">
        <v>203</v>
      </c>
      <c r="C243" s="185">
        <f>C244+C246</f>
        <v>301177</v>
      </c>
      <c r="D243" s="185">
        <f>D244+D246</f>
        <v>301177</v>
      </c>
    </row>
    <row r="244" spans="1:4" ht="60" hidden="1">
      <c r="A244" s="187" t="s">
        <v>122</v>
      </c>
      <c r="B244" s="188" t="s">
        <v>203</v>
      </c>
      <c r="C244" s="185">
        <f t="shared" si="11"/>
        <v>254384.87</v>
      </c>
      <c r="D244" s="185">
        <f t="shared" si="11"/>
        <v>254384.87</v>
      </c>
    </row>
    <row r="245" spans="1:4" ht="30" hidden="1">
      <c r="A245" s="187" t="s">
        <v>682</v>
      </c>
      <c r="B245" s="188" t="s">
        <v>203</v>
      </c>
      <c r="C245" s="186">
        <v>254384.87</v>
      </c>
      <c r="D245" s="186">
        <v>254384.87</v>
      </c>
    </row>
    <row r="246" spans="1:4" ht="30" hidden="1">
      <c r="A246" s="184" t="s">
        <v>121</v>
      </c>
      <c r="B246" s="188" t="s">
        <v>203</v>
      </c>
      <c r="C246" s="185">
        <f>C247</f>
        <v>46792.13</v>
      </c>
      <c r="D246" s="185">
        <f>D247</f>
        <v>46792.13</v>
      </c>
    </row>
    <row r="247" spans="1:4" ht="30" hidden="1">
      <c r="A247" s="184" t="s">
        <v>112</v>
      </c>
      <c r="B247" s="188" t="s">
        <v>203</v>
      </c>
      <c r="C247" s="186">
        <v>46792.13</v>
      </c>
      <c r="D247" s="186">
        <v>46792.13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D9" sqref="D9:E9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1.421875" style="6" customWidth="1"/>
    <col min="6" max="16384" width="9.140625" style="6" customWidth="1"/>
  </cols>
  <sheetData>
    <row r="2" spans="1:9" ht="67.5" customHeight="1">
      <c r="A2" s="215" t="s">
        <v>748</v>
      </c>
      <c r="B2" s="215"/>
      <c r="C2" s="215"/>
      <c r="D2" s="215"/>
      <c r="E2" s="215"/>
      <c r="F2" s="214"/>
      <c r="G2" s="214"/>
      <c r="H2" s="214"/>
      <c r="I2" s="214"/>
    </row>
    <row r="3" spans="1:5" ht="80.25" customHeight="1">
      <c r="A3" s="216" t="s">
        <v>749</v>
      </c>
      <c r="B3" s="217" t="s">
        <v>750</v>
      </c>
      <c r="C3" s="217" t="s">
        <v>751</v>
      </c>
      <c r="D3" s="217" t="s">
        <v>752</v>
      </c>
      <c r="E3" s="217" t="s">
        <v>753</v>
      </c>
    </row>
    <row r="4" spans="1:5" ht="241.5" customHeight="1">
      <c r="A4" s="218" t="s">
        <v>754</v>
      </c>
      <c r="B4" s="58">
        <v>0</v>
      </c>
      <c r="C4" s="219">
        <v>1461083</v>
      </c>
      <c r="D4" s="219">
        <v>1461083</v>
      </c>
      <c r="E4" s="220">
        <v>0</v>
      </c>
    </row>
    <row r="6" spans="1:5" ht="56.25" customHeight="1">
      <c r="A6" s="222" t="s">
        <v>755</v>
      </c>
      <c r="B6" s="222"/>
      <c r="C6" s="222"/>
      <c r="D6" s="222"/>
      <c r="E6" s="222"/>
    </row>
    <row r="8" spans="1:5" ht="29.25" customHeight="1">
      <c r="A8" s="223" t="s">
        <v>756</v>
      </c>
      <c r="B8" s="223"/>
      <c r="C8" s="224">
        <v>230000</v>
      </c>
      <c r="D8" s="227" t="s">
        <v>763</v>
      </c>
      <c r="E8" s="227"/>
    </row>
    <row r="9" spans="1:5" ht="40.5" customHeight="1">
      <c r="A9" s="223" t="s">
        <v>757</v>
      </c>
      <c r="B9" s="223"/>
      <c r="C9" s="224">
        <v>708568.4</v>
      </c>
      <c r="D9" s="225" t="s">
        <v>769</v>
      </c>
      <c r="E9" s="226"/>
    </row>
    <row r="10" spans="1:5" ht="24.75" customHeight="1">
      <c r="A10" s="223" t="s">
        <v>758</v>
      </c>
      <c r="B10" s="223"/>
      <c r="C10" s="224">
        <v>193500</v>
      </c>
      <c r="D10" s="225" t="s">
        <v>764</v>
      </c>
      <c r="E10" s="226"/>
    </row>
    <row r="11" spans="1:5" ht="23.25" customHeight="1">
      <c r="A11" s="223" t="s">
        <v>759</v>
      </c>
      <c r="B11" s="223"/>
      <c r="C11" s="224">
        <v>99789.52</v>
      </c>
      <c r="D11" s="229" t="s">
        <v>765</v>
      </c>
      <c r="E11" s="228"/>
    </row>
    <row r="12" spans="1:5" ht="30.75" customHeight="1">
      <c r="A12" s="223" t="s">
        <v>760</v>
      </c>
      <c r="B12" s="223"/>
      <c r="C12" s="224">
        <v>65588</v>
      </c>
      <c r="D12" s="229" t="s">
        <v>766</v>
      </c>
      <c r="E12" s="228"/>
    </row>
    <row r="13" spans="1:5" ht="31.5" customHeight="1">
      <c r="A13" s="223" t="s">
        <v>761</v>
      </c>
      <c r="B13" s="223"/>
      <c r="C13" s="224">
        <v>16503</v>
      </c>
      <c r="D13" s="229" t="s">
        <v>767</v>
      </c>
      <c r="E13" s="228"/>
    </row>
    <row r="14" spans="1:5" ht="31.5" customHeight="1">
      <c r="A14" s="223" t="s">
        <v>762</v>
      </c>
      <c r="B14" s="223"/>
      <c r="C14" s="224">
        <v>147134.08</v>
      </c>
      <c r="D14" s="225" t="s">
        <v>768</v>
      </c>
      <c r="E14" s="226"/>
    </row>
    <row r="15" ht="12.75">
      <c r="A15" s="221"/>
    </row>
    <row r="16" ht="12.75">
      <c r="A16" s="221"/>
    </row>
    <row r="17" ht="12.75">
      <c r="A17" s="221"/>
    </row>
  </sheetData>
  <sheetProtection/>
  <mergeCells count="16">
    <mergeCell ref="A14:B14"/>
    <mergeCell ref="D14:E14"/>
    <mergeCell ref="A11:B11"/>
    <mergeCell ref="A12:B12"/>
    <mergeCell ref="A13:B13"/>
    <mergeCell ref="D9:E9"/>
    <mergeCell ref="D10:E10"/>
    <mergeCell ref="D11:E11"/>
    <mergeCell ref="D12:E12"/>
    <mergeCell ref="D13:E13"/>
    <mergeCell ref="A2:E2"/>
    <mergeCell ref="A6:E6"/>
    <mergeCell ref="D8:E8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2018-04-02T18:12:48Z</cp:lastPrinted>
  <dcterms:created xsi:type="dcterms:W3CDTF">2004-03-23T15:50:39Z</dcterms:created>
  <dcterms:modified xsi:type="dcterms:W3CDTF">2018-04-02T18:13:20Z</dcterms:modified>
  <cp:category/>
  <cp:version/>
  <cp:contentType/>
  <cp:contentStatus/>
</cp:coreProperties>
</file>